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Primer trimestre\Cuadros Excel Impresión (Valores)\"/>
    </mc:Choice>
  </mc:AlternateContent>
  <bookViews>
    <workbookView xWindow="0" yWindow="4335" windowWidth="18900" windowHeight="6195"/>
  </bookViews>
  <sheets>
    <sheet name="Cuadro 7 CNPII" sheetId="11" r:id="rId1"/>
  </sheets>
  <definedNames>
    <definedName name="_xlnm.Print_Area" localSheetId="0">'Cuadro 7 CNPII'!$A$1:$I$234</definedName>
    <definedName name="_xlnm.Print_Titles" localSheetId="0">'Cuadro 7 CNPII'!$1:$13</definedName>
  </definedNames>
  <calcPr calcId="152511"/>
</workbook>
</file>

<file path=xl/calcChain.xml><?xml version="1.0" encoding="utf-8"?>
<calcChain xmlns="http://schemas.openxmlformats.org/spreadsheetml/2006/main">
  <c r="I227" i="11" l="1"/>
  <c r="E227" i="11"/>
  <c r="I226" i="11"/>
  <c r="E226" i="11"/>
  <c r="I225" i="11"/>
  <c r="E225" i="11"/>
  <c r="I224" i="11"/>
  <c r="E224" i="11"/>
  <c r="E222" i="11" s="1"/>
  <c r="E221" i="11" s="1"/>
  <c r="I223" i="11"/>
  <c r="E223" i="11"/>
  <c r="I222" i="11"/>
  <c r="H222" i="11"/>
  <c r="G222" i="11"/>
  <c r="F222" i="11"/>
  <c r="D222" i="11"/>
  <c r="C222" i="11"/>
  <c r="B222" i="11"/>
  <c r="I221" i="11"/>
  <c r="H221" i="11"/>
  <c r="H219" i="11" s="1"/>
  <c r="H204" i="11" s="1"/>
  <c r="G221" i="11"/>
  <c r="F221" i="11"/>
  <c r="D221" i="11"/>
  <c r="D219" i="11" s="1"/>
  <c r="D204" i="11" s="1"/>
  <c r="C221" i="11"/>
  <c r="B221" i="11"/>
  <c r="B219" i="11" s="1"/>
  <c r="I220" i="11"/>
  <c r="I219" i="11" s="1"/>
  <c r="E220" i="11"/>
  <c r="G219" i="11"/>
  <c r="F219" i="11"/>
  <c r="C219" i="11"/>
  <c r="I218" i="11"/>
  <c r="E218" i="11"/>
  <c r="I217" i="11"/>
  <c r="I216" i="11" s="1"/>
  <c r="I215" i="11" s="1"/>
  <c r="I213" i="11" s="1"/>
  <c r="E217" i="11"/>
  <c r="E216" i="11" s="1"/>
  <c r="E215" i="11" s="1"/>
  <c r="H216" i="11"/>
  <c r="G216" i="11"/>
  <c r="F216" i="11"/>
  <c r="F215" i="11" s="1"/>
  <c r="F213" i="11" s="1"/>
  <c r="D216" i="11"/>
  <c r="C216" i="11"/>
  <c r="B216" i="11"/>
  <c r="H215" i="11"/>
  <c r="G215" i="11"/>
  <c r="G213" i="11" s="1"/>
  <c r="D215" i="11"/>
  <c r="C215" i="11"/>
  <c r="C213" i="11" s="1"/>
  <c r="B215" i="11"/>
  <c r="B213" i="11" s="1"/>
  <c r="I214" i="11"/>
  <c r="E214" i="11"/>
  <c r="E213" i="11" s="1"/>
  <c r="H213" i="11"/>
  <c r="D213" i="11"/>
  <c r="I212" i="11"/>
  <c r="I211" i="11" s="1"/>
  <c r="I209" i="11" s="1"/>
  <c r="E212" i="11"/>
  <c r="E211" i="11" s="1"/>
  <c r="H211" i="11"/>
  <c r="G211" i="11"/>
  <c r="G209" i="11" s="1"/>
  <c r="F211" i="11"/>
  <c r="F209" i="11" s="1"/>
  <c r="D211" i="11"/>
  <c r="C211" i="11"/>
  <c r="C209" i="11" s="1"/>
  <c r="B211" i="11"/>
  <c r="B209" i="11" s="1"/>
  <c r="I210" i="11"/>
  <c r="E210" i="11"/>
  <c r="E209" i="11" s="1"/>
  <c r="H209" i="11"/>
  <c r="D209" i="11"/>
  <c r="I208" i="11"/>
  <c r="I207" i="11" s="1"/>
  <c r="I205" i="11" s="1"/>
  <c r="E208" i="11"/>
  <c r="E207" i="11" s="1"/>
  <c r="H207" i="11"/>
  <c r="G207" i="11"/>
  <c r="G205" i="11" s="1"/>
  <c r="G204" i="11" s="1"/>
  <c r="F207" i="11"/>
  <c r="F205" i="11" s="1"/>
  <c r="D207" i="11"/>
  <c r="C207" i="11"/>
  <c r="C205" i="11" s="1"/>
  <c r="C204" i="11" s="1"/>
  <c r="B207" i="11"/>
  <c r="B205" i="11" s="1"/>
  <c r="I206" i="11"/>
  <c r="E206" i="11"/>
  <c r="E205" i="11" s="1"/>
  <c r="H205" i="11"/>
  <c r="D205" i="11"/>
  <c r="I203" i="11"/>
  <c r="E203" i="11"/>
  <c r="I202" i="11"/>
  <c r="E202" i="11"/>
  <c r="I201" i="11"/>
  <c r="I200" i="11" s="1"/>
  <c r="E201" i="11"/>
  <c r="E200" i="11" s="1"/>
  <c r="H200" i="11"/>
  <c r="G200" i="11"/>
  <c r="F200" i="11"/>
  <c r="D200" i="11"/>
  <c r="C200" i="11"/>
  <c r="B200" i="11"/>
  <c r="I199" i="11"/>
  <c r="E199" i="11"/>
  <c r="I198" i="11"/>
  <c r="I197" i="11" s="1"/>
  <c r="I196" i="11" s="1"/>
  <c r="E198" i="11"/>
  <c r="E197" i="11" s="1"/>
  <c r="H197" i="11"/>
  <c r="G197" i="11"/>
  <c r="F197" i="11"/>
  <c r="D197" i="11"/>
  <c r="C197" i="11"/>
  <c r="B197" i="11"/>
  <c r="H196" i="11"/>
  <c r="G196" i="11"/>
  <c r="F196" i="11"/>
  <c r="D196" i="11"/>
  <c r="C196" i="11"/>
  <c r="B196" i="11"/>
  <c r="I195" i="11"/>
  <c r="E195" i="11"/>
  <c r="I194" i="11"/>
  <c r="I193" i="11" s="1"/>
  <c r="E194" i="11"/>
  <c r="H193" i="11"/>
  <c r="G193" i="11"/>
  <c r="F193" i="11"/>
  <c r="D193" i="11"/>
  <c r="C193" i="11"/>
  <c r="B193" i="11"/>
  <c r="I192" i="11"/>
  <c r="E192" i="11"/>
  <c r="I191" i="11"/>
  <c r="E191" i="11"/>
  <c r="I190" i="11"/>
  <c r="E190" i="11"/>
  <c r="I189" i="11"/>
  <c r="I188" i="11" s="1"/>
  <c r="E189" i="11"/>
  <c r="E188" i="11" s="1"/>
  <c r="H188" i="11"/>
  <c r="G188" i="11"/>
  <c r="F188" i="11"/>
  <c r="D188" i="11"/>
  <c r="C188" i="11"/>
  <c r="B188" i="11"/>
  <c r="I187" i="11"/>
  <c r="E187" i="11"/>
  <c r="I186" i="11"/>
  <c r="I185" i="11" s="1"/>
  <c r="I184" i="11" s="1"/>
  <c r="E186" i="11"/>
  <c r="H185" i="11"/>
  <c r="G185" i="11"/>
  <c r="F185" i="11"/>
  <c r="F184" i="11" s="1"/>
  <c r="D185" i="11"/>
  <c r="C185" i="11"/>
  <c r="B185" i="11"/>
  <c r="B184" i="11" s="1"/>
  <c r="H184" i="11"/>
  <c r="G184" i="11"/>
  <c r="D184" i="11"/>
  <c r="C184" i="11"/>
  <c r="I183" i="11"/>
  <c r="E183" i="11"/>
  <c r="I182" i="11"/>
  <c r="I181" i="11" s="1"/>
  <c r="E182" i="11"/>
  <c r="E181" i="11" s="1"/>
  <c r="H181" i="11"/>
  <c r="G181" i="11"/>
  <c r="F181" i="11"/>
  <c r="D181" i="11"/>
  <c r="C181" i="11"/>
  <c r="B181" i="11"/>
  <c r="I180" i="11"/>
  <c r="E180" i="11"/>
  <c r="I179" i="11"/>
  <c r="I178" i="11" s="1"/>
  <c r="E179" i="11"/>
  <c r="E178" i="11" s="1"/>
  <c r="E177" i="11" s="1"/>
  <c r="H178" i="11"/>
  <c r="G178" i="11"/>
  <c r="F178" i="11"/>
  <c r="F177" i="11" s="1"/>
  <c r="D178" i="11"/>
  <c r="C178" i="11"/>
  <c r="B178" i="11"/>
  <c r="H177" i="11"/>
  <c r="G177" i="11"/>
  <c r="D177" i="11"/>
  <c r="C177" i="11"/>
  <c r="B177" i="11"/>
  <c r="I176" i="11"/>
  <c r="E176" i="11"/>
  <c r="I175" i="11"/>
  <c r="I174" i="11" s="1"/>
  <c r="E175" i="11"/>
  <c r="E174" i="11" s="1"/>
  <c r="H174" i="11"/>
  <c r="G174" i="11"/>
  <c r="G172" i="11" s="1"/>
  <c r="G158" i="11" s="1"/>
  <c r="F174" i="11"/>
  <c r="D174" i="11"/>
  <c r="C174" i="11"/>
  <c r="C172" i="11" s="1"/>
  <c r="C158" i="11" s="1"/>
  <c r="B174" i="11"/>
  <c r="I173" i="11"/>
  <c r="E173" i="11"/>
  <c r="H172" i="11"/>
  <c r="D172" i="11"/>
  <c r="I171" i="11"/>
  <c r="E171" i="11"/>
  <c r="I170" i="11"/>
  <c r="E170" i="11"/>
  <c r="I169" i="11"/>
  <c r="E169" i="11"/>
  <c r="I168" i="11"/>
  <c r="E168" i="11"/>
  <c r="E167" i="11" s="1"/>
  <c r="I167" i="11"/>
  <c r="H167" i="11"/>
  <c r="G167" i="11"/>
  <c r="F167" i="11"/>
  <c r="D167" i="11"/>
  <c r="C167" i="11"/>
  <c r="B167" i="11"/>
  <c r="I166" i="11"/>
  <c r="E166" i="11"/>
  <c r="I165" i="11"/>
  <c r="E165" i="11"/>
  <c r="I164" i="11"/>
  <c r="E164" i="11"/>
  <c r="I163" i="11"/>
  <c r="E163" i="11"/>
  <c r="E162" i="11" s="1"/>
  <c r="E161" i="11" s="1"/>
  <c r="I162" i="11"/>
  <c r="I161" i="11" s="1"/>
  <c r="H162" i="11"/>
  <c r="G162" i="11"/>
  <c r="F162" i="11"/>
  <c r="F161" i="11" s="1"/>
  <c r="F159" i="11" s="1"/>
  <c r="D162" i="11"/>
  <c r="C162" i="11"/>
  <c r="B162" i="11"/>
  <c r="H161" i="11"/>
  <c r="H159" i="11" s="1"/>
  <c r="H158" i="11" s="1"/>
  <c r="G161" i="11"/>
  <c r="D161" i="11"/>
  <c r="D159" i="11" s="1"/>
  <c r="D158" i="11" s="1"/>
  <c r="C161" i="11"/>
  <c r="B161" i="11"/>
  <c r="I160" i="11"/>
  <c r="E160" i="11"/>
  <c r="E159" i="11" s="1"/>
  <c r="G159" i="11"/>
  <c r="C159" i="11"/>
  <c r="B159" i="11"/>
  <c r="I157" i="11"/>
  <c r="E157" i="11"/>
  <c r="I156" i="11"/>
  <c r="E156" i="11"/>
  <c r="I155" i="11"/>
  <c r="E155" i="11"/>
  <c r="I154" i="11"/>
  <c r="H154" i="11"/>
  <c r="H151" i="11" s="1"/>
  <c r="G154" i="11"/>
  <c r="F154" i="11"/>
  <c r="D154" i="11"/>
  <c r="D151" i="11" s="1"/>
  <c r="D136" i="11" s="1"/>
  <c r="D134" i="11" s="1"/>
  <c r="C154" i="11"/>
  <c r="B154" i="11"/>
  <c r="I153" i="11"/>
  <c r="E153" i="11"/>
  <c r="I152" i="11"/>
  <c r="E152" i="11"/>
  <c r="I151" i="11"/>
  <c r="G151" i="11"/>
  <c r="F151" i="11"/>
  <c r="C151" i="11"/>
  <c r="B151" i="11"/>
  <c r="I150" i="11"/>
  <c r="E150" i="11"/>
  <c r="I149" i="11"/>
  <c r="E149" i="11"/>
  <c r="I148" i="11"/>
  <c r="I147" i="11" s="1"/>
  <c r="E148" i="11"/>
  <c r="E147" i="11" s="1"/>
  <c r="H147" i="11"/>
  <c r="G147" i="11"/>
  <c r="F147" i="11"/>
  <c r="D147" i="11"/>
  <c r="C147" i="11"/>
  <c r="B147" i="11"/>
  <c r="B144" i="11" s="1"/>
  <c r="B136" i="11" s="1"/>
  <c r="B134" i="11" s="1"/>
  <c r="I146" i="11"/>
  <c r="E146" i="11"/>
  <c r="I145" i="11"/>
  <c r="I144" i="11" s="1"/>
  <c r="E145" i="11"/>
  <c r="E144" i="11" s="1"/>
  <c r="H144" i="11"/>
  <c r="G144" i="11"/>
  <c r="F144" i="11"/>
  <c r="F136" i="11" s="1"/>
  <c r="F134" i="11" s="1"/>
  <c r="D144" i="11"/>
  <c r="C144" i="11"/>
  <c r="I143" i="11"/>
  <c r="E143" i="11"/>
  <c r="I142" i="11"/>
  <c r="E142" i="11"/>
  <c r="I141" i="11"/>
  <c r="E141" i="11"/>
  <c r="E140" i="11" s="1"/>
  <c r="I140" i="11"/>
  <c r="H140" i="11"/>
  <c r="G140" i="11"/>
  <c r="F140" i="11"/>
  <c r="D140" i="11"/>
  <c r="C140" i="11"/>
  <c r="B140" i="11"/>
  <c r="I139" i="11"/>
  <c r="E139" i="11"/>
  <c r="I138" i="11"/>
  <c r="I137" i="11" s="1"/>
  <c r="E138" i="11"/>
  <c r="H137" i="11"/>
  <c r="G137" i="11"/>
  <c r="F137" i="11"/>
  <c r="D137" i="11"/>
  <c r="C137" i="11"/>
  <c r="C136" i="11" s="1"/>
  <c r="C134" i="11" s="1"/>
  <c r="C117" i="11" s="1"/>
  <c r="B137" i="11"/>
  <c r="G136" i="11"/>
  <c r="G134" i="11" s="1"/>
  <c r="I135" i="11"/>
  <c r="E135" i="11"/>
  <c r="I133" i="11"/>
  <c r="E133" i="11"/>
  <c r="I132" i="11"/>
  <c r="E132" i="11"/>
  <c r="I131" i="11"/>
  <c r="H131" i="11"/>
  <c r="G131" i="11"/>
  <c r="F131" i="11"/>
  <c r="E131" i="11"/>
  <c r="D131" i="11"/>
  <c r="C131" i="11"/>
  <c r="B131" i="11"/>
  <c r="I130" i="11"/>
  <c r="I128" i="11" s="1"/>
  <c r="I127" i="11" s="1"/>
  <c r="E130" i="11"/>
  <c r="I129" i="11"/>
  <c r="E129" i="11"/>
  <c r="H128" i="11"/>
  <c r="G128" i="11"/>
  <c r="F128" i="11"/>
  <c r="E128" i="11"/>
  <c r="D128" i="11"/>
  <c r="C128" i="11"/>
  <c r="B128" i="11"/>
  <c r="H127" i="11"/>
  <c r="G127" i="11"/>
  <c r="F127" i="11"/>
  <c r="E127" i="11"/>
  <c r="D127" i="11"/>
  <c r="C127" i="11"/>
  <c r="B127" i="11"/>
  <c r="I126" i="11"/>
  <c r="E126" i="11"/>
  <c r="I125" i="11"/>
  <c r="E125" i="11"/>
  <c r="I124" i="11"/>
  <c r="E124" i="11"/>
  <c r="I123" i="11"/>
  <c r="E123" i="11"/>
  <c r="I122" i="11"/>
  <c r="I121" i="11" s="1"/>
  <c r="H122" i="11"/>
  <c r="G122" i="11"/>
  <c r="F122" i="11"/>
  <c r="E122" i="11"/>
  <c r="D122" i="11"/>
  <c r="C122" i="11"/>
  <c r="B122" i="11"/>
  <c r="H121" i="11"/>
  <c r="G121" i="11"/>
  <c r="F121" i="11"/>
  <c r="F119" i="11" s="1"/>
  <c r="F118" i="11" s="1"/>
  <c r="E121" i="11"/>
  <c r="E119" i="11" s="1"/>
  <c r="E118" i="11" s="1"/>
  <c r="D121" i="11"/>
  <c r="C121" i="11"/>
  <c r="B121" i="11"/>
  <c r="B119" i="11" s="1"/>
  <c r="B118" i="11" s="1"/>
  <c r="I120" i="11"/>
  <c r="E120" i="11"/>
  <c r="H119" i="11"/>
  <c r="G119" i="11"/>
  <c r="D119" i="11"/>
  <c r="C119" i="11"/>
  <c r="H118" i="11"/>
  <c r="G118" i="11"/>
  <c r="D118" i="11"/>
  <c r="D117" i="11" s="1"/>
  <c r="C118" i="11"/>
  <c r="G117" i="11"/>
  <c r="I116" i="11"/>
  <c r="E116" i="11"/>
  <c r="I115" i="11"/>
  <c r="E115" i="11"/>
  <c r="I114" i="11"/>
  <c r="E114" i="11"/>
  <c r="I113" i="11"/>
  <c r="I111" i="11" s="1"/>
  <c r="E113" i="11"/>
  <c r="I112" i="11"/>
  <c r="E112" i="11"/>
  <c r="H111" i="11"/>
  <c r="G111" i="11"/>
  <c r="F111" i="11"/>
  <c r="E111" i="11"/>
  <c r="D111" i="11"/>
  <c r="C111" i="11"/>
  <c r="B111" i="11"/>
  <c r="I110" i="11"/>
  <c r="I108" i="11" s="1"/>
  <c r="E110" i="11"/>
  <c r="I109" i="11"/>
  <c r="E109" i="11"/>
  <c r="H108" i="11"/>
  <c r="G108" i="11"/>
  <c r="F108" i="11"/>
  <c r="E108" i="11"/>
  <c r="D108" i="11"/>
  <c r="C108" i="11"/>
  <c r="B108" i="11"/>
  <c r="H107" i="11"/>
  <c r="G107" i="11"/>
  <c r="F107" i="11"/>
  <c r="F103" i="11" s="1"/>
  <c r="E107" i="11"/>
  <c r="D107" i="11"/>
  <c r="C107" i="11"/>
  <c r="B107" i="11"/>
  <c r="B103" i="11" s="1"/>
  <c r="I106" i="11"/>
  <c r="E106" i="11"/>
  <c r="I105" i="11"/>
  <c r="E105" i="11"/>
  <c r="I104" i="11"/>
  <c r="E104" i="11"/>
  <c r="H103" i="11"/>
  <c r="G103" i="11"/>
  <c r="D103" i="11"/>
  <c r="C103" i="11"/>
  <c r="I102" i="11"/>
  <c r="E102" i="11"/>
  <c r="I101" i="11"/>
  <c r="E101" i="11"/>
  <c r="I100" i="11"/>
  <c r="E100" i="11"/>
  <c r="I99" i="11"/>
  <c r="I97" i="11" s="1"/>
  <c r="E99" i="11"/>
  <c r="I98" i="11"/>
  <c r="E98" i="11"/>
  <c r="H97" i="11"/>
  <c r="G97" i="11"/>
  <c r="F97" i="11"/>
  <c r="F95" i="11" s="1"/>
  <c r="E97" i="11"/>
  <c r="E95" i="11" s="1"/>
  <c r="D97" i="11"/>
  <c r="C97" i="11"/>
  <c r="B97" i="11"/>
  <c r="B95" i="11" s="1"/>
  <c r="I96" i="11"/>
  <c r="E96" i="11"/>
  <c r="H95" i="11"/>
  <c r="G95" i="11"/>
  <c r="D95" i="11"/>
  <c r="C95" i="11"/>
  <c r="I94" i="11"/>
  <c r="E94" i="11"/>
  <c r="E92" i="11" s="1"/>
  <c r="I93" i="11"/>
  <c r="E93" i="11"/>
  <c r="H92" i="11"/>
  <c r="H90" i="11" s="1"/>
  <c r="H83" i="11" s="1"/>
  <c r="G92" i="11"/>
  <c r="G90" i="11" s="1"/>
  <c r="G83" i="11" s="1"/>
  <c r="F92" i="11"/>
  <c r="D92" i="11"/>
  <c r="D90" i="11" s="1"/>
  <c r="C92" i="11"/>
  <c r="C90" i="11" s="1"/>
  <c r="B92" i="11"/>
  <c r="I91" i="11"/>
  <c r="E91" i="11"/>
  <c r="F90" i="11"/>
  <c r="F83" i="11" s="1"/>
  <c r="E90" i="11"/>
  <c r="B90" i="11"/>
  <c r="I89" i="11"/>
  <c r="E89" i="11"/>
  <c r="I88" i="11"/>
  <c r="E88" i="11"/>
  <c r="E87" i="11" s="1"/>
  <c r="I87" i="11"/>
  <c r="H87" i="11"/>
  <c r="G87" i="11"/>
  <c r="F87" i="11"/>
  <c r="D87" i="11"/>
  <c r="C87" i="11"/>
  <c r="B87" i="11"/>
  <c r="I86" i="11"/>
  <c r="E86" i="11"/>
  <c r="I85" i="11"/>
  <c r="E85" i="11"/>
  <c r="E84" i="11" s="1"/>
  <c r="I84" i="11"/>
  <c r="H84" i="11"/>
  <c r="G84" i="11"/>
  <c r="F84" i="11"/>
  <c r="D84" i="11"/>
  <c r="C84" i="11"/>
  <c r="B84" i="11"/>
  <c r="I82" i="11"/>
  <c r="E82" i="11"/>
  <c r="I81" i="11"/>
  <c r="E81" i="11"/>
  <c r="E79" i="11" s="1"/>
  <c r="I80" i="11"/>
  <c r="I79" i="11" s="1"/>
  <c r="E80" i="11"/>
  <c r="H79" i="11"/>
  <c r="H76" i="11" s="1"/>
  <c r="G79" i="11"/>
  <c r="F79" i="11"/>
  <c r="D79" i="11"/>
  <c r="D76" i="11" s="1"/>
  <c r="C79" i="11"/>
  <c r="C76" i="11" s="1"/>
  <c r="B79" i="11"/>
  <c r="I78" i="11"/>
  <c r="E78" i="11"/>
  <c r="E76" i="11" s="1"/>
  <c r="I77" i="11"/>
  <c r="I76" i="11" s="1"/>
  <c r="E77" i="11"/>
  <c r="G76" i="11"/>
  <c r="F76" i="11"/>
  <c r="B76" i="11"/>
  <c r="I75" i="11"/>
  <c r="E75" i="11"/>
  <c r="I74" i="11"/>
  <c r="E74" i="11"/>
  <c r="I73" i="11"/>
  <c r="E73" i="11"/>
  <c r="E72" i="11" s="1"/>
  <c r="E70" i="11" s="1"/>
  <c r="I72" i="11"/>
  <c r="H72" i="11"/>
  <c r="G72" i="11"/>
  <c r="F72" i="11"/>
  <c r="F70" i="11" s="1"/>
  <c r="F67" i="11" s="1"/>
  <c r="D72" i="11"/>
  <c r="C72" i="11"/>
  <c r="B72" i="11"/>
  <c r="B70" i="11" s="1"/>
  <c r="B67" i="11" s="1"/>
  <c r="I71" i="11"/>
  <c r="I70" i="11" s="1"/>
  <c r="E71" i="11"/>
  <c r="H70" i="11"/>
  <c r="G70" i="11"/>
  <c r="D70" i="11"/>
  <c r="C70" i="11"/>
  <c r="I69" i="11"/>
  <c r="E69" i="11"/>
  <c r="I68" i="11"/>
  <c r="I67" i="11" s="1"/>
  <c r="E68" i="11"/>
  <c r="H67" i="11"/>
  <c r="G67" i="11"/>
  <c r="D67" i="11"/>
  <c r="C67" i="11"/>
  <c r="I66" i="11"/>
  <c r="E66" i="11"/>
  <c r="I65" i="11"/>
  <c r="E65" i="11"/>
  <c r="I64" i="11"/>
  <c r="E64" i="11"/>
  <c r="E62" i="11" s="1"/>
  <c r="I63" i="11"/>
  <c r="I62" i="11" s="1"/>
  <c r="E63" i="11"/>
  <c r="H62" i="11"/>
  <c r="G62" i="11"/>
  <c r="F62" i="11"/>
  <c r="D62" i="11"/>
  <c r="C62" i="11"/>
  <c r="B62" i="11"/>
  <c r="I61" i="11"/>
  <c r="E61" i="11"/>
  <c r="I60" i="11"/>
  <c r="E60" i="11"/>
  <c r="I59" i="11"/>
  <c r="E59" i="11"/>
  <c r="E57" i="11" s="1"/>
  <c r="E56" i="11" s="1"/>
  <c r="E55" i="11" s="1"/>
  <c r="I58" i="11"/>
  <c r="I57" i="11" s="1"/>
  <c r="I56" i="11" s="1"/>
  <c r="I55" i="11" s="1"/>
  <c r="E58" i="11"/>
  <c r="H57" i="11"/>
  <c r="G57" i="11"/>
  <c r="G56" i="11" s="1"/>
  <c r="G55" i="11" s="1"/>
  <c r="G54" i="11" s="1"/>
  <c r="F57" i="11"/>
  <c r="D57" i="11"/>
  <c r="C57" i="11"/>
  <c r="B57" i="11"/>
  <c r="H56" i="11"/>
  <c r="H55" i="11" s="1"/>
  <c r="H54" i="11" s="1"/>
  <c r="F56" i="11"/>
  <c r="D56" i="11"/>
  <c r="D55" i="11" s="1"/>
  <c r="C56" i="11"/>
  <c r="C55" i="11" s="1"/>
  <c r="B56" i="11"/>
  <c r="F55" i="11"/>
  <c r="B55" i="11"/>
  <c r="I53" i="11"/>
  <c r="E53" i="11"/>
  <c r="I52" i="11"/>
  <c r="E52" i="11"/>
  <c r="I51" i="11"/>
  <c r="E51" i="11"/>
  <c r="I50" i="11"/>
  <c r="H50" i="11"/>
  <c r="G50" i="11"/>
  <c r="F50" i="11"/>
  <c r="F47" i="11" s="1"/>
  <c r="F32" i="11" s="1"/>
  <c r="D50" i="11"/>
  <c r="C50" i="11"/>
  <c r="B50" i="11"/>
  <c r="I49" i="11"/>
  <c r="E49" i="11"/>
  <c r="I48" i="11"/>
  <c r="E48" i="11"/>
  <c r="I47" i="11"/>
  <c r="H47" i="11"/>
  <c r="G47" i="11"/>
  <c r="D47" i="11"/>
  <c r="C47" i="11"/>
  <c r="B47" i="11"/>
  <c r="I46" i="11"/>
  <c r="E46" i="11"/>
  <c r="I45" i="11"/>
  <c r="E45" i="11"/>
  <c r="E43" i="11" s="1"/>
  <c r="E42" i="11" s="1"/>
  <c r="I44" i="11"/>
  <c r="E44" i="11"/>
  <c r="H43" i="11"/>
  <c r="H42" i="11" s="1"/>
  <c r="G43" i="11"/>
  <c r="F43" i="11"/>
  <c r="D43" i="11"/>
  <c r="D42" i="11" s="1"/>
  <c r="D32" i="11" s="1"/>
  <c r="C43" i="11"/>
  <c r="C42" i="11" s="1"/>
  <c r="B43" i="11"/>
  <c r="B42" i="11" s="1"/>
  <c r="G42" i="11"/>
  <c r="F42" i="11"/>
  <c r="I41" i="11"/>
  <c r="E41" i="11"/>
  <c r="E39" i="11" s="1"/>
  <c r="I40" i="11"/>
  <c r="I39" i="11" s="1"/>
  <c r="E40" i="11"/>
  <c r="H39" i="11"/>
  <c r="G39" i="11"/>
  <c r="F39" i="11"/>
  <c r="D39" i="11"/>
  <c r="C39" i="11"/>
  <c r="B39" i="11"/>
  <c r="I38" i="11"/>
  <c r="E38" i="11"/>
  <c r="E36" i="11" s="1"/>
  <c r="I37" i="11"/>
  <c r="I36" i="11" s="1"/>
  <c r="E37" i="11"/>
  <c r="H36" i="11"/>
  <c r="G36" i="11"/>
  <c r="G33" i="11" s="1"/>
  <c r="G32" i="11" s="1"/>
  <c r="F36" i="11"/>
  <c r="D36" i="11"/>
  <c r="C36" i="11"/>
  <c r="B36" i="11"/>
  <c r="I35" i="11"/>
  <c r="E35" i="11"/>
  <c r="I34" i="11"/>
  <c r="E34" i="11"/>
  <c r="H33" i="11"/>
  <c r="H32" i="11" s="1"/>
  <c r="F33" i="11"/>
  <c r="D33" i="11"/>
  <c r="C33" i="11"/>
  <c r="C32" i="11" s="1"/>
  <c r="B33" i="11"/>
  <c r="I31" i="11"/>
  <c r="E31" i="11"/>
  <c r="I30" i="11"/>
  <c r="I29" i="11" s="1"/>
  <c r="I25" i="11" s="1"/>
  <c r="E30" i="11"/>
  <c r="H29" i="11"/>
  <c r="H25" i="11" s="1"/>
  <c r="G29" i="11"/>
  <c r="G25" i="11" s="1"/>
  <c r="F29" i="11"/>
  <c r="F25" i="11" s="1"/>
  <c r="D29" i="11"/>
  <c r="D25" i="11" s="1"/>
  <c r="C29" i="11"/>
  <c r="C25" i="11" s="1"/>
  <c r="B29" i="11"/>
  <c r="I28" i="11"/>
  <c r="E28" i="11"/>
  <c r="I27" i="11"/>
  <c r="E27" i="11"/>
  <c r="I26" i="11"/>
  <c r="E26" i="11"/>
  <c r="B25" i="11"/>
  <c r="I23" i="11"/>
  <c r="E23" i="11"/>
  <c r="I22" i="11"/>
  <c r="E22" i="11"/>
  <c r="I21" i="11"/>
  <c r="E21" i="11"/>
  <c r="I20" i="11"/>
  <c r="E20" i="11"/>
  <c r="I19" i="11"/>
  <c r="E19" i="11"/>
  <c r="I18" i="11"/>
  <c r="E18" i="11"/>
  <c r="E17" i="11" s="1"/>
  <c r="I17" i="11"/>
  <c r="H17" i="11"/>
  <c r="G17" i="11"/>
  <c r="F17" i="11"/>
  <c r="D17" i="11"/>
  <c r="C17" i="11"/>
  <c r="C16" i="11" s="1"/>
  <c r="B17" i="11"/>
  <c r="I16" i="11"/>
  <c r="H16" i="11"/>
  <c r="G16" i="11"/>
  <c r="F16" i="11"/>
  <c r="D16" i="11"/>
  <c r="B16" i="11"/>
  <c r="I15" i="11"/>
  <c r="H15" i="11"/>
  <c r="G15" i="11"/>
  <c r="F15" i="11"/>
  <c r="D15" i="11"/>
  <c r="C15" i="11"/>
  <c r="B15" i="11"/>
  <c r="F172" i="11" l="1"/>
  <c r="I159" i="11"/>
  <c r="I92" i="11"/>
  <c r="I90" i="11" s="1"/>
  <c r="I43" i="11"/>
  <c r="I42" i="11" s="1"/>
  <c r="F24" i="11"/>
  <c r="B204" i="11"/>
  <c r="E185" i="11"/>
  <c r="E184" i="11" s="1"/>
  <c r="E172" i="11" s="1"/>
  <c r="B172" i="11"/>
  <c r="B158" i="11" s="1"/>
  <c r="B117" i="11" s="1"/>
  <c r="B83" i="11"/>
  <c r="B32" i="11"/>
  <c r="B24" i="11" s="1"/>
  <c r="E50" i="11"/>
  <c r="E47" i="11"/>
  <c r="E29" i="11"/>
  <c r="E25" i="11" s="1"/>
  <c r="E15" i="11"/>
  <c r="E16" i="11"/>
  <c r="E83" i="11"/>
  <c r="E54" i="11" s="1"/>
  <c r="I107" i="11"/>
  <c r="H136" i="11"/>
  <c r="H134" i="11" s="1"/>
  <c r="H117" i="11" s="1"/>
  <c r="I95" i="11"/>
  <c r="I83" i="11" s="1"/>
  <c r="I54" i="11" s="1"/>
  <c r="I103" i="11"/>
  <c r="I119" i="11"/>
  <c r="I118" i="11" s="1"/>
  <c r="G24" i="11"/>
  <c r="G14" i="11" s="1"/>
  <c r="G228" i="11" s="1"/>
  <c r="E103" i="11"/>
  <c r="E137" i="11"/>
  <c r="C24" i="11"/>
  <c r="H24" i="11"/>
  <c r="H14" i="11" s="1"/>
  <c r="H228" i="11" s="1"/>
  <c r="I33" i="11"/>
  <c r="I32" i="11" s="1"/>
  <c r="I24" i="11" s="1"/>
  <c r="C83" i="11"/>
  <c r="C54" i="11" s="1"/>
  <c r="I136" i="11"/>
  <c r="I134" i="11" s="1"/>
  <c r="E154" i="11"/>
  <c r="E151" i="11" s="1"/>
  <c r="I177" i="11"/>
  <c r="I172" i="11" s="1"/>
  <c r="I158" i="11" s="1"/>
  <c r="F204" i="11"/>
  <c r="I204" i="11"/>
  <c r="E219" i="11"/>
  <c r="E204" i="11" s="1"/>
  <c r="D24" i="11"/>
  <c r="E33" i="11"/>
  <c r="E32" i="11" s="1"/>
  <c r="E24" i="11" s="1"/>
  <c r="E67" i="11"/>
  <c r="B54" i="11"/>
  <c r="B14" i="11" s="1"/>
  <c r="F54" i="11"/>
  <c r="F14" i="11" s="1"/>
  <c r="D83" i="11"/>
  <c r="D54" i="11" s="1"/>
  <c r="E193" i="11"/>
  <c r="E196" i="11"/>
  <c r="F158" i="11" l="1"/>
  <c r="F117" i="11" s="1"/>
  <c r="F228" i="11"/>
  <c r="E158" i="11"/>
  <c r="B228" i="11"/>
  <c r="D14" i="11"/>
  <c r="D228" i="11" s="1"/>
  <c r="C14" i="11"/>
  <c r="C228" i="11" s="1"/>
  <c r="E136" i="11"/>
  <c r="E134" i="11" s="1"/>
  <c r="E117" i="11" s="1"/>
  <c r="I117" i="11"/>
  <c r="I14" i="11"/>
  <c r="E14" i="11"/>
  <c r="E228" i="11" l="1"/>
  <c r="I228" i="11"/>
</calcChain>
</file>

<file path=xl/sharedStrings.xml><?xml version="1.0" encoding="utf-8"?>
<sst xmlns="http://schemas.openxmlformats.org/spreadsheetml/2006/main" count="238" uniqueCount="164">
  <si>
    <t>Transac- ciones</t>
  </si>
  <si>
    <t>Posición al inicio</t>
  </si>
  <si>
    <t>Primer trimestre</t>
  </si>
  <si>
    <t>Partida</t>
  </si>
  <si>
    <t>(en millones de balboas)</t>
  </si>
  <si>
    <t>Posición al final</t>
  </si>
  <si>
    <t>(P) Cifras preliminares.</t>
  </si>
  <si>
    <t>NOTA: La diferencia que se observe entre el total y los parciales se debe al redondeo.</t>
  </si>
  <si>
    <t>(E) Cifras estimadas.</t>
  </si>
  <si>
    <t>I.  Activos</t>
  </si>
  <si>
    <t xml:space="preserve">  1.  Inversión directa en el extranjero</t>
  </si>
  <si>
    <t xml:space="preserve">                        Activos frente a empresas filiales</t>
  </si>
  <si>
    <t xml:space="preserve">                                Bancos de licencia general</t>
  </si>
  <si>
    <t xml:space="preserve">                                Bancos de licencia internacional</t>
  </si>
  <si>
    <t xml:space="preserve">                                Empresas de la Zona Libre de Colón</t>
  </si>
  <si>
    <t xml:space="preserve">                                Otras empresas</t>
  </si>
  <si>
    <t xml:space="preserve">                        Pasivos frente a empresas filiales</t>
  </si>
  <si>
    <t xml:space="preserve">       1.1.2  Otro capital</t>
  </si>
  <si>
    <t xml:space="preserve">  2.  Inversión de cartera</t>
  </si>
  <si>
    <t xml:space="preserve">      2.1.1  Títulos de participación en el capital</t>
  </si>
  <si>
    <t xml:space="preserve">                2.1.1.1  Autoridades monetarias</t>
  </si>
  <si>
    <t xml:space="preserve">                2.1.1.2  Gobierno general</t>
  </si>
  <si>
    <t xml:space="preserve">                2.1.1.3  Bancos</t>
  </si>
  <si>
    <t xml:space="preserve">                2.1.1.4  Otros sectores</t>
  </si>
  <si>
    <t xml:space="preserve">      2.1.2  Títulos de deuda</t>
  </si>
  <si>
    <t xml:space="preserve">               2.1.2.1  Bonos y pagarés</t>
  </si>
  <si>
    <t xml:space="preserve">                               Autoridades monetarias</t>
  </si>
  <si>
    <t xml:space="preserve">                               Gobierno general</t>
  </si>
  <si>
    <t xml:space="preserve">                               Bancos</t>
  </si>
  <si>
    <t xml:space="preserve">                                    Bancos de licencia general</t>
  </si>
  <si>
    <t xml:space="preserve">                                    Bancos de licencia internacional</t>
  </si>
  <si>
    <t xml:space="preserve">                               Otros sectores</t>
  </si>
  <si>
    <t xml:space="preserve">                                    Empresas de la Zona Libre de Colón</t>
  </si>
  <si>
    <t xml:space="preserve">                                    Otras empresas</t>
  </si>
  <si>
    <t xml:space="preserve">               2.1.2.2  Instrumentos del mercado monetario</t>
  </si>
  <si>
    <t xml:space="preserve">               2.1.2.3  Instrumentos financieros derivados</t>
  </si>
  <si>
    <t xml:space="preserve">  3.  Otra inversión</t>
  </si>
  <si>
    <t xml:space="preserve">       3.1.1  Créditos comerciales</t>
  </si>
  <si>
    <t xml:space="preserve">                3.1.1.2  Otros sectores</t>
  </si>
  <si>
    <t xml:space="preserve">                                A largo plazo</t>
  </si>
  <si>
    <t xml:space="preserve">                                     Empresas de inversión directa</t>
  </si>
  <si>
    <t xml:space="preserve">                                     Empresas de inversión de cartera</t>
  </si>
  <si>
    <t xml:space="preserve">                                     Empresas de la Zona Libre de Colón</t>
  </si>
  <si>
    <t xml:space="preserve">                                     Empresas de inversión nacional</t>
  </si>
  <si>
    <t xml:space="preserve">                                A corto plazo</t>
  </si>
  <si>
    <t xml:space="preserve">       3.1.2  Préstamos</t>
  </si>
  <si>
    <t xml:space="preserve">                3.1.2.1  Autoridades monetarias</t>
  </si>
  <si>
    <t xml:space="preserve">                3.1.2.2  Gobierno general</t>
  </si>
  <si>
    <t xml:space="preserve">                3.1.2.3  Bancos</t>
  </si>
  <si>
    <t xml:space="preserve">                                 A largo plazo</t>
  </si>
  <si>
    <t xml:space="preserve">                                 A corto plazo</t>
  </si>
  <si>
    <t xml:space="preserve">                                         Bancos de licencia general</t>
  </si>
  <si>
    <t xml:space="preserve">                                         Bancos de licencia internacional</t>
  </si>
  <si>
    <t xml:space="preserve">                3.1.2.4  Otros sectores</t>
  </si>
  <si>
    <t xml:space="preserve">       3.1.3  Moneda y depósitos</t>
  </si>
  <si>
    <t xml:space="preserve">                3.1.3.1  Autoridades monetarias</t>
  </si>
  <si>
    <t xml:space="preserve">                3.1.3.3  Bancos</t>
  </si>
  <si>
    <t xml:space="preserve">                                Bancos de licencia  internacional</t>
  </si>
  <si>
    <t xml:space="preserve">                3.1.3.4  Otros sectores</t>
  </si>
  <si>
    <t xml:space="preserve">       3.1.4  Otros</t>
  </si>
  <si>
    <t xml:space="preserve">                3.1.4.1  Autoridades monetarias</t>
  </si>
  <si>
    <t xml:space="preserve">                3.1.4.2  Gobierno general</t>
  </si>
  <si>
    <t xml:space="preserve">                3.1.4.3  Bancos</t>
  </si>
  <si>
    <t xml:space="preserve">                                        Bancos de licencia</t>
  </si>
  <si>
    <t xml:space="preserve">                                        Bancos de licencia internacional</t>
  </si>
  <si>
    <t xml:space="preserve">                3.1.4.4  Otros sectores</t>
  </si>
  <si>
    <t xml:space="preserve">                                A largo</t>
  </si>
  <si>
    <t xml:space="preserve">                                        Autoridad del Canal de Panamá</t>
  </si>
  <si>
    <t xml:space="preserve">                                        Empresas de inversión directa</t>
  </si>
  <si>
    <t xml:space="preserve">                                        Empresas de inversión de cartera</t>
  </si>
  <si>
    <t xml:space="preserve">                                        Empresas de la Zona Libre de Colón</t>
  </si>
  <si>
    <t xml:space="preserve">                                        Empresas de inversión nacional</t>
  </si>
  <si>
    <t xml:space="preserve">  4.  Activos de reserva</t>
  </si>
  <si>
    <t xml:space="preserve">      4.1  Oro monetario</t>
  </si>
  <si>
    <t xml:space="preserve">      4.2  Derechos Especiales de Giro</t>
  </si>
  <si>
    <t xml:space="preserve">      4.3  Posición de reserva en el Fondo Monetario Internacional</t>
  </si>
  <si>
    <t xml:space="preserve">      4.4  Divisas</t>
  </si>
  <si>
    <t xml:space="preserve">             4.4.1  Moneda y depósitos</t>
  </si>
  <si>
    <t xml:space="preserve">                       4.4.1.1  Autoridades monetarias</t>
  </si>
  <si>
    <t xml:space="preserve">                       4.4.1.2  Bancos</t>
  </si>
  <si>
    <t xml:space="preserve">             4.4.2  Valores</t>
  </si>
  <si>
    <t xml:space="preserve">                       4.4.2.1  Participaciones de capital</t>
  </si>
  <si>
    <t xml:space="preserve">                       4.4.2.2  Bonos y pagarés</t>
  </si>
  <si>
    <t xml:space="preserve">                       4.4.2.3  Instrumentos del mercado monetario</t>
  </si>
  <si>
    <t xml:space="preserve">                       4.4.2.4  Instrumentos financieros derivados (neto)</t>
  </si>
  <si>
    <t xml:space="preserve">       4.5  Otros activos</t>
  </si>
  <si>
    <t>II. Pasivos</t>
  </si>
  <si>
    <t xml:space="preserve">  1.  Inversión directa en la economía declarante</t>
  </si>
  <si>
    <t xml:space="preserve">      1.2.1    Acciones y utilidades reinvertidas</t>
  </si>
  <si>
    <t xml:space="preserve">                 1.2.1.1  Activos frente a inversionistas directos</t>
  </si>
  <si>
    <t xml:space="preserve">                 1.2.1.2  Pasivos frente a inversionistas directos</t>
  </si>
  <si>
    <t xml:space="preserve">                                Otros</t>
  </si>
  <si>
    <t xml:space="preserve">                                        Bancos de licencia general</t>
  </si>
  <si>
    <t xml:space="preserve">                                        Otras empresas</t>
  </si>
  <si>
    <t xml:space="preserve">      1.2.2  Otro capital</t>
  </si>
  <si>
    <t xml:space="preserve">               1.2.2.1  Activos frente a inversionistas directos</t>
  </si>
  <si>
    <t xml:space="preserve">               1.2.2.2  Pasivos frente a inversionistas directos</t>
  </si>
  <si>
    <t xml:space="preserve">      2.2.1  Títulos de participación en el capital</t>
  </si>
  <si>
    <t xml:space="preserve">      2.2.2  Títulos de deuda</t>
  </si>
  <si>
    <t xml:space="preserve">               2.2.2.1  Bonos y pagarés</t>
  </si>
  <si>
    <t xml:space="preserve">                                Autoridades monetarias</t>
  </si>
  <si>
    <t xml:space="preserve">                                Gobierno general</t>
  </si>
  <si>
    <t xml:space="preserve">                                Bancos</t>
  </si>
  <si>
    <t xml:space="preserve">                                Otros sectores</t>
  </si>
  <si>
    <t xml:space="preserve">               2.2.2.2  Instrumentos del mercado monetario</t>
  </si>
  <si>
    <t xml:space="preserve">                2.2.2.3  Instrumentos financieros derivados</t>
  </si>
  <si>
    <t xml:space="preserve">       3.2.1  Créditos comerciales</t>
  </si>
  <si>
    <t xml:space="preserve">                3.2.1.1  Gobierno general</t>
  </si>
  <si>
    <t xml:space="preserve">                3.2.1.2  Otros sectores</t>
  </si>
  <si>
    <t xml:space="preserve">                                    A largo plazo</t>
  </si>
  <si>
    <t xml:space="preserve">                                           Empresas de inversión directa</t>
  </si>
  <si>
    <t xml:space="preserve">                                           Empresas de inversión de cartera</t>
  </si>
  <si>
    <t xml:space="preserve">                                           Empresas de la Zona Libre de Colón</t>
  </si>
  <si>
    <t xml:space="preserve">                                           Empresas de inversión nacional</t>
  </si>
  <si>
    <t xml:space="preserve">                                    A corto plazo</t>
  </si>
  <si>
    <t xml:space="preserve">       3.2.2  Préstamos</t>
  </si>
  <si>
    <t xml:space="preserve">                3.2.2.1  Autoridades monetarias</t>
  </si>
  <si>
    <t xml:space="preserve">                3.2.2.2  Gobierno general</t>
  </si>
  <si>
    <t xml:space="preserve">                                     A largo plazo</t>
  </si>
  <si>
    <t xml:space="preserve">                                     A corto plazo</t>
  </si>
  <si>
    <t xml:space="preserve">                3.2.2.3  Bancos</t>
  </si>
  <si>
    <t xml:space="preserve">                                            Bancos de licencia general</t>
  </si>
  <si>
    <t xml:space="preserve">                                            Bancos de licencia internacional</t>
  </si>
  <si>
    <t xml:space="preserve">                3.2.2.4  Otros sectores</t>
  </si>
  <si>
    <t xml:space="preserve">                                            Empresas de inversión nacional</t>
  </si>
  <si>
    <t xml:space="preserve">                                            Entidades Descentralizadas</t>
  </si>
  <si>
    <t xml:space="preserve">                                            Empresas de inversión directa</t>
  </si>
  <si>
    <t xml:space="preserve">                                            Empresas de inversión de cartera</t>
  </si>
  <si>
    <t xml:space="preserve">                                            Empresas de la Zona Libre de Colón</t>
  </si>
  <si>
    <t xml:space="preserve">       3.2.3  Moneda y depósitos</t>
  </si>
  <si>
    <t xml:space="preserve">                3.2.3.1  Autoridades monetarias</t>
  </si>
  <si>
    <t xml:space="preserve">                3.2.3.2  Gobierno general</t>
  </si>
  <si>
    <t xml:space="preserve">                3.2.3.3  Bancos</t>
  </si>
  <si>
    <t xml:space="preserve">                                  Bancos de licencia general</t>
  </si>
  <si>
    <t xml:space="preserve">                                          A largo plazo</t>
  </si>
  <si>
    <t xml:space="preserve">                                          A corto plazo</t>
  </si>
  <si>
    <t xml:space="preserve">                                  Bancos de licencia internacional</t>
  </si>
  <si>
    <t xml:space="preserve">                3.2.3.4  Otros sectores</t>
  </si>
  <si>
    <t xml:space="preserve">       3.2.4  Otros pasivos</t>
  </si>
  <si>
    <t xml:space="preserve">                3.2.4.1  Autoridades monetarias</t>
  </si>
  <si>
    <t xml:space="preserve">                                          Otros</t>
  </si>
  <si>
    <t xml:space="preserve">                3.2.4.2  Gobierno general</t>
  </si>
  <si>
    <t xml:space="preserve">                3.2.4.3  Bancos</t>
  </si>
  <si>
    <t xml:space="preserve">                                              Bancos de licencia general - neto</t>
  </si>
  <si>
    <t xml:space="preserve">                                              Bancos de licencia internacional - neto</t>
  </si>
  <si>
    <t xml:space="preserve">                3.2.4.4  Otros sectores</t>
  </si>
  <si>
    <t xml:space="preserve">                                         Otros</t>
  </si>
  <si>
    <t xml:space="preserve">                                               Primas de seguro de vida</t>
  </si>
  <si>
    <t xml:space="preserve">                                               Empresas de inversión directa</t>
  </si>
  <si>
    <t xml:space="preserve">                                               Empresas de inversión de cartera</t>
  </si>
  <si>
    <t xml:space="preserve">                                               Empresas de la Zona Libre de Colón</t>
  </si>
  <si>
    <t xml:space="preserve">                                               Empresas de inversión nacional</t>
  </si>
  <si>
    <t>III. Posición de inversión internacional neta  (I-II)</t>
  </si>
  <si>
    <t>CONTRALORÍA GENERAL DE LA REPÚBLICA - INSTITUTO NACIONAL DE ESTADÍSTICA Y CENSO</t>
  </si>
  <si>
    <t>Cuadro 7. COMPONENTES NORMALIZADOS DE LA POSICIÓN DE INVERSIÓN INTERNACIONAL</t>
  </si>
  <si>
    <t>0.0 Cantidad nula o cero.</t>
  </si>
  <si>
    <t xml:space="preserve">       1.1.1  Acciones y utilidades reinvertidas</t>
  </si>
  <si>
    <t xml:space="preserve">                3.1.3.2  Gobierno general</t>
  </si>
  <si>
    <t>EN LA RÉPUBLICA, SEGÚN PARTIDA: PRIMER TRIMESTRE 2017-18</t>
  </si>
  <si>
    <t>2018 (E)</t>
  </si>
  <si>
    <t>de Inversión Internacional</t>
  </si>
  <si>
    <t>Componentes Normalizados de la Posición</t>
  </si>
  <si>
    <t>2017 (P)</t>
  </si>
  <si>
    <t>Otras variaciones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</si>
</sst>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Fill="1"/>
    <xf numFmtId="0" fontId="1" fillId="0" borderId="0" xfId="0" applyFont="1" applyFill="1" applyProtection="1"/>
    <xf numFmtId="164" fontId="1" fillId="0" borderId="5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0" borderId="5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/>
    </xf>
    <xf numFmtId="0" fontId="1" fillId="0" borderId="4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>
      <protection locked="0"/>
    </xf>
    <xf numFmtId="0" fontId="1" fillId="0" borderId="4" xfId="0" applyNumberFormat="1" applyFont="1" applyFill="1" applyBorder="1" applyAlignment="1" applyProtection="1">
      <alignment horizontal="left"/>
      <protection locked="0"/>
    </xf>
    <xf numFmtId="0" fontId="1" fillId="0" borderId="4" xfId="0" quotePrefix="1" applyNumberFormat="1" applyFont="1" applyFill="1" applyBorder="1" applyAlignment="1" applyProtection="1">
      <protection locked="0"/>
    </xf>
    <xf numFmtId="0" fontId="1" fillId="0" borderId="7" xfId="0" applyNumberFormat="1" applyFont="1" applyFill="1" applyBorder="1" applyAlignment="1" applyProtection="1"/>
    <xf numFmtId="164" fontId="1" fillId="0" borderId="2" xfId="0" applyNumberFormat="1" applyFont="1" applyFill="1" applyBorder="1" applyProtection="1"/>
    <xf numFmtId="164" fontId="1" fillId="0" borderId="3" xfId="0" applyNumberFormat="1" applyFont="1" applyFill="1" applyBorder="1" applyProtection="1"/>
    <xf numFmtId="0" fontId="1" fillId="0" borderId="0" xfId="0" applyFont="1" applyFill="1" applyBorder="1"/>
    <xf numFmtId="164" fontId="1" fillId="0" borderId="0" xfId="0" applyNumberFormat="1" applyFont="1" applyFill="1" applyBorder="1"/>
    <xf numFmtId="0" fontId="1" fillId="0" borderId="0" xfId="0" applyFont="1" applyFill="1" applyAlignment="1">
      <alignment horizontal="left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 applyProtection="1">
      <alignment horizontal="right"/>
    </xf>
    <xf numFmtId="0" fontId="1" fillId="0" borderId="0" xfId="0" applyFont="1" applyFill="1" applyAlignment="1"/>
    <xf numFmtId="164" fontId="1" fillId="0" borderId="9" xfId="0" applyNumberFormat="1" applyFont="1" applyFill="1" applyBorder="1" applyProtection="1"/>
    <xf numFmtId="0" fontId="2" fillId="0" borderId="0" xfId="0" applyFont="1" applyFill="1"/>
    <xf numFmtId="0" fontId="2" fillId="2" borderId="1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vertical="center"/>
    </xf>
    <xf numFmtId="0" fontId="2" fillId="0" borderId="4" xfId="0" applyNumberFormat="1" applyFont="1" applyFill="1" applyBorder="1" applyAlignment="1" applyProtection="1"/>
    <xf numFmtId="164" fontId="2" fillId="0" borderId="5" xfId="0" applyNumberFormat="1" applyFont="1" applyFill="1" applyBorder="1" applyAlignment="1" applyProtection="1">
      <alignment horizontal="right"/>
    </xf>
    <xf numFmtId="0" fontId="2" fillId="0" borderId="4" xfId="0" quotePrefix="1" applyNumberFormat="1" applyFont="1" applyFill="1" applyBorder="1" applyAlignment="1" applyProtection="1"/>
    <xf numFmtId="164" fontId="2" fillId="0" borderId="5" xfId="0" applyNumberFormat="1" applyFont="1" applyFill="1" applyBorder="1" applyProtection="1"/>
    <xf numFmtId="164" fontId="2" fillId="0" borderId="6" xfId="0" applyNumberFormat="1" applyFont="1" applyFill="1" applyBorder="1" applyProtection="1"/>
    <xf numFmtId="164" fontId="1" fillId="0" borderId="6" xfId="0" applyNumberFormat="1" applyFont="1" applyFill="1" applyBorder="1" applyProtection="1"/>
    <xf numFmtId="0" fontId="2" fillId="0" borderId="0" xfId="0" applyFont="1" applyFill="1" applyAlignment="1">
      <alignment horizontal="center"/>
    </xf>
    <xf numFmtId="0" fontId="2" fillId="2" borderId="10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2" borderId="12" xfId="0" applyNumberFormat="1" applyFont="1" applyFill="1" applyBorder="1" applyAlignment="1" applyProtection="1">
      <alignment horizontal="center" vertical="center"/>
    </xf>
    <xf numFmtId="0" fontId="2" fillId="2" borderId="6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</xf>
    <xf numFmtId="0" fontId="2" fillId="2" borderId="9" xfId="0" applyNumberFormat="1" applyFont="1" applyFill="1" applyBorder="1" applyAlignment="1" applyProtection="1">
      <alignment horizontal="center" vertical="center"/>
    </xf>
    <xf numFmtId="0" fontId="2" fillId="2" borderId="14" xfId="0" applyNumberFormat="1" applyFont="1" applyFill="1" applyBorder="1" applyAlignment="1" applyProtection="1">
      <alignment horizontal="center" vertical="center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5"/>
  <sheetViews>
    <sheetView showGridLines="0" tabSelected="1" zoomScaleNormal="100" zoomScaleSheetLayoutView="8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I1"/>
    </sheetView>
  </sheetViews>
  <sheetFormatPr baseColWidth="10" defaultRowHeight="12.75" customHeight="1" x14ac:dyDescent="0.2"/>
  <cols>
    <col min="1" max="1" width="60.7109375" style="1" customWidth="1"/>
    <col min="2" max="3" width="10.7109375" style="1" customWidth="1"/>
    <col min="4" max="4" width="11.7109375" style="1" customWidth="1"/>
    <col min="5" max="7" width="10.7109375" style="1" customWidth="1"/>
    <col min="8" max="8" width="11.7109375" style="1" customWidth="1"/>
    <col min="9" max="9" width="10.7109375" style="1" customWidth="1"/>
    <col min="10" max="16384" width="11.42578125" style="1"/>
  </cols>
  <sheetData>
    <row r="1" spans="1:10" ht="15.75" customHeight="1" x14ac:dyDescent="0.2">
      <c r="A1" s="32" t="s">
        <v>153</v>
      </c>
      <c r="B1" s="32"/>
      <c r="C1" s="32"/>
      <c r="D1" s="32"/>
      <c r="E1" s="32"/>
      <c r="F1" s="32"/>
      <c r="G1" s="32"/>
      <c r="H1" s="32"/>
      <c r="I1" s="32"/>
    </row>
    <row r="2" spans="1:10" ht="8.1" customHeight="1" x14ac:dyDescent="0.2">
      <c r="A2" s="16"/>
      <c r="B2" s="17"/>
      <c r="C2" s="17"/>
      <c r="D2" s="17"/>
      <c r="E2" s="17"/>
      <c r="F2" s="18"/>
      <c r="G2" s="18"/>
      <c r="H2" s="18"/>
      <c r="I2" s="18"/>
    </row>
    <row r="3" spans="1:10" s="21" customFormat="1" ht="15.75" customHeight="1" x14ac:dyDescent="0.2">
      <c r="A3" s="32" t="s">
        <v>154</v>
      </c>
      <c r="B3" s="32"/>
      <c r="C3" s="32"/>
      <c r="D3" s="32"/>
      <c r="E3" s="32"/>
      <c r="F3" s="32"/>
      <c r="G3" s="32"/>
      <c r="H3" s="32"/>
      <c r="I3" s="32"/>
    </row>
    <row r="4" spans="1:10" s="21" customFormat="1" ht="15.75" customHeight="1" x14ac:dyDescent="0.2">
      <c r="A4" s="32" t="s">
        <v>158</v>
      </c>
      <c r="B4" s="32"/>
      <c r="C4" s="32"/>
      <c r="D4" s="32"/>
      <c r="E4" s="32"/>
      <c r="F4" s="32"/>
      <c r="G4" s="32"/>
      <c r="H4" s="32"/>
      <c r="I4" s="32"/>
    </row>
    <row r="5" spans="1:10" ht="8.1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10" ht="12.75" customHeight="1" x14ac:dyDescent="0.2">
      <c r="A6" s="22"/>
      <c r="B6" s="36" t="s">
        <v>161</v>
      </c>
      <c r="C6" s="37"/>
      <c r="D6" s="37"/>
      <c r="E6" s="37"/>
      <c r="F6" s="37"/>
      <c r="G6" s="37"/>
      <c r="H6" s="37"/>
      <c r="I6" s="37"/>
      <c r="J6" s="14"/>
    </row>
    <row r="7" spans="1:10" ht="12.75" customHeight="1" x14ac:dyDescent="0.2">
      <c r="A7" s="23"/>
      <c r="B7" s="38" t="s">
        <v>160</v>
      </c>
      <c r="C7" s="39"/>
      <c r="D7" s="39"/>
      <c r="E7" s="39"/>
      <c r="F7" s="39"/>
      <c r="G7" s="39"/>
      <c r="H7" s="39"/>
      <c r="I7" s="39"/>
      <c r="J7" s="14"/>
    </row>
    <row r="8" spans="1:10" ht="12.75" customHeight="1" x14ac:dyDescent="0.2">
      <c r="A8" s="23"/>
      <c r="B8" s="40" t="s">
        <v>4</v>
      </c>
      <c r="C8" s="41"/>
      <c r="D8" s="41"/>
      <c r="E8" s="41"/>
      <c r="F8" s="41"/>
      <c r="G8" s="41"/>
      <c r="H8" s="41"/>
      <c r="I8" s="41"/>
      <c r="J8" s="14"/>
    </row>
    <row r="9" spans="1:10" ht="12.75" customHeight="1" x14ac:dyDescent="0.2">
      <c r="A9" s="24" t="s">
        <v>3</v>
      </c>
      <c r="B9" s="33" t="s">
        <v>162</v>
      </c>
      <c r="C9" s="34"/>
      <c r="D9" s="34"/>
      <c r="E9" s="35"/>
      <c r="F9" s="33" t="s">
        <v>159</v>
      </c>
      <c r="G9" s="34"/>
      <c r="H9" s="34"/>
      <c r="I9" s="34"/>
      <c r="J9" s="14"/>
    </row>
    <row r="10" spans="1:10" ht="12.75" customHeight="1" x14ac:dyDescent="0.2">
      <c r="A10" s="23"/>
      <c r="B10" s="44" t="s">
        <v>1</v>
      </c>
      <c r="C10" s="47" t="s">
        <v>2</v>
      </c>
      <c r="D10" s="48"/>
      <c r="E10" s="44" t="s">
        <v>5</v>
      </c>
      <c r="F10" s="44" t="s">
        <v>1</v>
      </c>
      <c r="G10" s="47" t="s">
        <v>2</v>
      </c>
      <c r="H10" s="48"/>
      <c r="I10" s="49" t="s">
        <v>5</v>
      </c>
      <c r="J10" s="14"/>
    </row>
    <row r="11" spans="1:10" ht="12.75" customHeight="1" x14ac:dyDescent="0.2">
      <c r="A11" s="23"/>
      <c r="B11" s="45"/>
      <c r="C11" s="42" t="s">
        <v>0</v>
      </c>
      <c r="D11" s="42" t="s">
        <v>163</v>
      </c>
      <c r="E11" s="45"/>
      <c r="F11" s="45"/>
      <c r="G11" s="42" t="s">
        <v>0</v>
      </c>
      <c r="H11" s="42" t="s">
        <v>163</v>
      </c>
      <c r="I11" s="50"/>
      <c r="J11" s="14"/>
    </row>
    <row r="12" spans="1:10" ht="12.75" customHeight="1" x14ac:dyDescent="0.2">
      <c r="A12" s="25"/>
      <c r="B12" s="46"/>
      <c r="C12" s="43"/>
      <c r="D12" s="43"/>
      <c r="E12" s="46"/>
      <c r="F12" s="46"/>
      <c r="G12" s="43"/>
      <c r="H12" s="43"/>
      <c r="I12" s="51"/>
      <c r="J12" s="14"/>
    </row>
    <row r="13" spans="1:10" ht="6" customHeight="1" x14ac:dyDescent="0.2">
      <c r="A13" s="6"/>
      <c r="B13" s="12"/>
      <c r="C13" s="12"/>
      <c r="D13" s="12"/>
      <c r="E13" s="12"/>
      <c r="F13" s="12"/>
      <c r="G13" s="12"/>
      <c r="H13" s="12"/>
      <c r="I13" s="13"/>
      <c r="J13" s="14"/>
    </row>
    <row r="14" spans="1:10" ht="15.95" customHeight="1" x14ac:dyDescent="0.2">
      <c r="A14" s="26" t="s">
        <v>9</v>
      </c>
      <c r="B14" s="29">
        <f>SUM(B15+B24+B54+B103)</f>
        <v>76405.900000000009</v>
      </c>
      <c r="C14" s="29">
        <f>SUM(C15+C24+C54+C103)</f>
        <v>-718.59999999999991</v>
      </c>
      <c r="D14" s="29">
        <f t="shared" ref="D14:I14" si="0">SUM(D15+D24+D54+D103)</f>
        <v>8.5999999999999979</v>
      </c>
      <c r="E14" s="29">
        <f t="shared" si="0"/>
        <v>75695.899999999994</v>
      </c>
      <c r="F14" s="29">
        <f>SUM(F15+F24+F54+F103)</f>
        <v>72811</v>
      </c>
      <c r="G14" s="29">
        <f t="shared" si="0"/>
        <v>-795.90000000000009</v>
      </c>
      <c r="H14" s="29">
        <f t="shared" si="0"/>
        <v>5.0999999999999996</v>
      </c>
      <c r="I14" s="30">
        <f t="shared" si="0"/>
        <v>72020.199999999983</v>
      </c>
      <c r="J14" s="14"/>
    </row>
    <row r="15" spans="1:10" ht="15.95" customHeight="1" x14ac:dyDescent="0.2">
      <c r="A15" s="26" t="s">
        <v>10</v>
      </c>
      <c r="B15" s="29">
        <f>SUM(B17+B22)</f>
        <v>4968.699999999998</v>
      </c>
      <c r="C15" s="29">
        <f t="shared" ref="C15:I15" si="1">SUM(C17+C22)</f>
        <v>101.9</v>
      </c>
      <c r="D15" s="29">
        <f t="shared" si="1"/>
        <v>0.1</v>
      </c>
      <c r="E15" s="29">
        <f t="shared" si="1"/>
        <v>5070.699999999998</v>
      </c>
      <c r="F15" s="29">
        <f>SUM(F17+F22)</f>
        <v>4855.199999999998</v>
      </c>
      <c r="G15" s="29">
        <f t="shared" si="1"/>
        <v>9.6999999999999993</v>
      </c>
      <c r="H15" s="29">
        <f t="shared" si="1"/>
        <v>0</v>
      </c>
      <c r="I15" s="30">
        <f t="shared" si="1"/>
        <v>4864.8999999999978</v>
      </c>
      <c r="J15" s="14"/>
    </row>
    <row r="16" spans="1:10" ht="14.1" customHeight="1" x14ac:dyDescent="0.2">
      <c r="A16" s="26" t="s">
        <v>156</v>
      </c>
      <c r="B16" s="29">
        <f>SUM(B17)</f>
        <v>4968.699999999998</v>
      </c>
      <c r="C16" s="29">
        <f t="shared" ref="C16:I16" si="2">SUM(C17)</f>
        <v>101.9</v>
      </c>
      <c r="D16" s="29">
        <f t="shared" si="2"/>
        <v>0.1</v>
      </c>
      <c r="E16" s="29">
        <f t="shared" si="2"/>
        <v>5070.699999999998</v>
      </c>
      <c r="F16" s="29">
        <f>SUM(F17)</f>
        <v>4855.199999999998</v>
      </c>
      <c r="G16" s="29">
        <f t="shared" si="2"/>
        <v>9.6999999999999993</v>
      </c>
      <c r="H16" s="29">
        <f t="shared" si="2"/>
        <v>0</v>
      </c>
      <c r="I16" s="30">
        <f t="shared" si="2"/>
        <v>4864.8999999999978</v>
      </c>
      <c r="J16" s="14"/>
    </row>
    <row r="17" spans="1:10" ht="12.75" customHeight="1" x14ac:dyDescent="0.2">
      <c r="A17" s="8" t="s">
        <v>11</v>
      </c>
      <c r="B17" s="3">
        <f>SUM(B18+B19+B20+B21)</f>
        <v>4968.699999999998</v>
      </c>
      <c r="C17" s="3">
        <f t="shared" ref="C17:I17" si="3">SUM(C18+C19+C20+C21)</f>
        <v>101.9</v>
      </c>
      <c r="D17" s="3">
        <f t="shared" si="3"/>
        <v>0.1</v>
      </c>
      <c r="E17" s="3">
        <f t="shared" si="3"/>
        <v>5070.699999999998</v>
      </c>
      <c r="F17" s="3">
        <f>SUM(F18+F19+F20+F21)</f>
        <v>4855.199999999998</v>
      </c>
      <c r="G17" s="3">
        <f t="shared" si="3"/>
        <v>9.6999999999999993</v>
      </c>
      <c r="H17" s="3">
        <f t="shared" si="3"/>
        <v>0</v>
      </c>
      <c r="I17" s="31">
        <f t="shared" si="3"/>
        <v>4864.8999999999978</v>
      </c>
      <c r="J17" s="14"/>
    </row>
    <row r="18" spans="1:10" ht="12.75" customHeight="1" x14ac:dyDescent="0.2">
      <c r="A18" s="8" t="s">
        <v>12</v>
      </c>
      <c r="B18" s="3">
        <v>2814.2999999999988</v>
      </c>
      <c r="C18" s="3">
        <v>84.7</v>
      </c>
      <c r="D18" s="3">
        <v>0</v>
      </c>
      <c r="E18" s="3">
        <f>SUM(B18+C18+D18)</f>
        <v>2898.9999999999986</v>
      </c>
      <c r="F18" s="3">
        <v>3070.5999999999985</v>
      </c>
      <c r="G18" s="3">
        <v>-6</v>
      </c>
      <c r="H18" s="3">
        <v>0</v>
      </c>
      <c r="I18" s="31">
        <f>SUM(F18+G18+H18)</f>
        <v>3064.5999999999985</v>
      </c>
      <c r="J18" s="14"/>
    </row>
    <row r="19" spans="1:10" ht="12.75" customHeight="1" x14ac:dyDescent="0.2">
      <c r="A19" s="7" t="s">
        <v>13</v>
      </c>
      <c r="B19" s="3">
        <v>1801.5999999999995</v>
      </c>
      <c r="C19" s="3">
        <v>7.5</v>
      </c>
      <c r="D19" s="3">
        <v>0.1</v>
      </c>
      <c r="E19" s="3">
        <f t="shared" ref="E19:E23" si="4">SUM(B19+C19+D19)</f>
        <v>1809.1999999999994</v>
      </c>
      <c r="F19" s="3">
        <v>1413.0999999999995</v>
      </c>
      <c r="G19" s="3">
        <v>2.1</v>
      </c>
      <c r="H19" s="3">
        <v>0</v>
      </c>
      <c r="I19" s="31">
        <f t="shared" ref="I19:I23" si="5">SUM(F19+G19+H19)</f>
        <v>1415.1999999999994</v>
      </c>
      <c r="J19" s="14"/>
    </row>
    <row r="20" spans="1:10" ht="12.75" customHeight="1" x14ac:dyDescent="0.2">
      <c r="A20" s="8" t="s">
        <v>14</v>
      </c>
      <c r="B20" s="3">
        <v>132</v>
      </c>
      <c r="C20" s="3">
        <v>9.6999999999999993</v>
      </c>
      <c r="D20" s="3">
        <v>0</v>
      </c>
      <c r="E20" s="3">
        <f t="shared" si="4"/>
        <v>141.69999999999999</v>
      </c>
      <c r="F20" s="3">
        <v>150.69999999999999</v>
      </c>
      <c r="G20" s="3">
        <v>13.6</v>
      </c>
      <c r="H20" s="3">
        <v>0</v>
      </c>
      <c r="I20" s="31">
        <f t="shared" si="5"/>
        <v>164.29999999999998</v>
      </c>
      <c r="J20" s="14"/>
    </row>
    <row r="21" spans="1:10" ht="12.75" customHeight="1" x14ac:dyDescent="0.2">
      <c r="A21" s="8" t="s">
        <v>15</v>
      </c>
      <c r="B21" s="3">
        <v>220.79999999999993</v>
      </c>
      <c r="C21" s="3">
        <v>0</v>
      </c>
      <c r="D21" s="3">
        <v>0</v>
      </c>
      <c r="E21" s="3">
        <f t="shared" si="4"/>
        <v>220.79999999999993</v>
      </c>
      <c r="F21" s="3">
        <v>220.79999999999993</v>
      </c>
      <c r="G21" s="3">
        <v>0</v>
      </c>
      <c r="H21" s="3">
        <v>0</v>
      </c>
      <c r="I21" s="31">
        <f t="shared" si="5"/>
        <v>220.79999999999993</v>
      </c>
      <c r="J21" s="14"/>
    </row>
    <row r="22" spans="1:10" ht="12.75" customHeight="1" x14ac:dyDescent="0.2">
      <c r="A22" s="7" t="s">
        <v>16</v>
      </c>
      <c r="B22" s="5">
        <v>0</v>
      </c>
      <c r="C22" s="5">
        <v>0</v>
      </c>
      <c r="D22" s="5">
        <v>0</v>
      </c>
      <c r="E22" s="3">
        <f t="shared" si="4"/>
        <v>0</v>
      </c>
      <c r="F22" s="5">
        <v>0</v>
      </c>
      <c r="G22" s="5">
        <v>0</v>
      </c>
      <c r="H22" s="5">
        <v>0</v>
      </c>
      <c r="I22" s="31">
        <f t="shared" si="5"/>
        <v>0</v>
      </c>
      <c r="J22" s="14"/>
    </row>
    <row r="23" spans="1:10" ht="14.1" customHeight="1" x14ac:dyDescent="0.2">
      <c r="A23" s="26" t="s">
        <v>17</v>
      </c>
      <c r="B23" s="27">
        <v>0</v>
      </c>
      <c r="C23" s="27">
        <v>0</v>
      </c>
      <c r="D23" s="27">
        <v>0</v>
      </c>
      <c r="E23" s="29">
        <f t="shared" si="4"/>
        <v>0</v>
      </c>
      <c r="F23" s="27">
        <v>0</v>
      </c>
      <c r="G23" s="27">
        <v>0</v>
      </c>
      <c r="H23" s="27">
        <v>0</v>
      </c>
      <c r="I23" s="30">
        <f t="shared" si="5"/>
        <v>0</v>
      </c>
      <c r="J23" s="14"/>
    </row>
    <row r="24" spans="1:10" ht="15.95" customHeight="1" x14ac:dyDescent="0.2">
      <c r="A24" s="26" t="s">
        <v>18</v>
      </c>
      <c r="B24" s="29">
        <f>SUM(B25+B32)</f>
        <v>12217.899999999998</v>
      </c>
      <c r="C24" s="29">
        <f>SUM(C25+C32)</f>
        <v>386.49999999999994</v>
      </c>
      <c r="D24" s="29">
        <f t="shared" ref="D24:I24" si="6">SUM(D25+D32)</f>
        <v>6.1</v>
      </c>
      <c r="E24" s="29">
        <f t="shared" si="6"/>
        <v>12610.499999999998</v>
      </c>
      <c r="F24" s="29">
        <f>SUM(F25+F32)</f>
        <v>12855.7</v>
      </c>
      <c r="G24" s="29">
        <f t="shared" si="6"/>
        <v>222.39999999999998</v>
      </c>
      <c r="H24" s="29">
        <f t="shared" si="6"/>
        <v>5.0999999999999996</v>
      </c>
      <c r="I24" s="30">
        <f t="shared" si="6"/>
        <v>13083.199999999999</v>
      </c>
      <c r="J24" s="14"/>
    </row>
    <row r="25" spans="1:10" ht="14.1" customHeight="1" x14ac:dyDescent="0.2">
      <c r="A25" s="26" t="s">
        <v>19</v>
      </c>
      <c r="B25" s="29">
        <f>SUM(B26+B27+B28+B29)</f>
        <v>884.40000000000032</v>
      </c>
      <c r="C25" s="29">
        <f t="shared" ref="C25:E25" si="7">SUM(C26+C27+C28+C29)</f>
        <v>-11.6</v>
      </c>
      <c r="D25" s="29">
        <f t="shared" si="7"/>
        <v>0.2</v>
      </c>
      <c r="E25" s="29">
        <f t="shared" si="7"/>
        <v>873.00000000000045</v>
      </c>
      <c r="F25" s="29">
        <f>SUM(F26+F27+F28+F29)</f>
        <v>900.40000000000043</v>
      </c>
      <c r="G25" s="29">
        <f t="shared" ref="G25:I25" si="8">SUM(G26+G27+G28+G29)</f>
        <v>0.70000000000000018</v>
      </c>
      <c r="H25" s="29">
        <f t="shared" si="8"/>
        <v>0</v>
      </c>
      <c r="I25" s="30">
        <f t="shared" si="8"/>
        <v>901.10000000000048</v>
      </c>
      <c r="J25" s="14"/>
    </row>
    <row r="26" spans="1:10" ht="12.75" customHeight="1" x14ac:dyDescent="0.2">
      <c r="A26" s="8" t="s">
        <v>20</v>
      </c>
      <c r="B26" s="5">
        <v>0</v>
      </c>
      <c r="C26" s="5">
        <v>0</v>
      </c>
      <c r="D26" s="5">
        <v>0</v>
      </c>
      <c r="E26" s="3">
        <f t="shared" ref="E26:E28" si="9">SUM(B26+C26+D26)</f>
        <v>0</v>
      </c>
      <c r="F26" s="5">
        <v>0</v>
      </c>
      <c r="G26" s="5">
        <v>0</v>
      </c>
      <c r="H26" s="5">
        <v>0</v>
      </c>
      <c r="I26" s="31">
        <f t="shared" ref="I26:I28" si="10">SUM(F26+G26+H26)</f>
        <v>0</v>
      </c>
      <c r="J26" s="14"/>
    </row>
    <row r="27" spans="1:10" ht="12.75" customHeight="1" x14ac:dyDescent="0.2">
      <c r="A27" s="7" t="s">
        <v>21</v>
      </c>
      <c r="B27" s="3">
        <v>53.3</v>
      </c>
      <c r="C27" s="3">
        <v>0.3</v>
      </c>
      <c r="D27" s="3">
        <v>0</v>
      </c>
      <c r="E27" s="3">
        <f t="shared" si="9"/>
        <v>53.599999999999994</v>
      </c>
      <c r="F27" s="3">
        <v>66.899999999999991</v>
      </c>
      <c r="G27" s="3">
        <v>-1.4</v>
      </c>
      <c r="H27" s="3">
        <v>0</v>
      </c>
      <c r="I27" s="31">
        <f t="shared" si="10"/>
        <v>65.499999999999986</v>
      </c>
      <c r="J27" s="14"/>
    </row>
    <row r="28" spans="1:10" ht="12.75" customHeight="1" x14ac:dyDescent="0.2">
      <c r="A28" s="8" t="s">
        <v>22</v>
      </c>
      <c r="B28" s="5">
        <v>0</v>
      </c>
      <c r="C28" s="5">
        <v>0</v>
      </c>
      <c r="D28" s="5">
        <v>0</v>
      </c>
      <c r="E28" s="3">
        <f t="shared" si="9"/>
        <v>0</v>
      </c>
      <c r="F28" s="5">
        <v>0</v>
      </c>
      <c r="G28" s="5">
        <v>0</v>
      </c>
      <c r="H28" s="5">
        <v>0</v>
      </c>
      <c r="I28" s="31">
        <f t="shared" si="10"/>
        <v>0</v>
      </c>
      <c r="J28" s="14"/>
    </row>
    <row r="29" spans="1:10" ht="12.75" customHeight="1" x14ac:dyDescent="0.2">
      <c r="A29" s="8" t="s">
        <v>23</v>
      </c>
      <c r="B29" s="3">
        <f>SUM(B30+B31)</f>
        <v>831.10000000000036</v>
      </c>
      <c r="C29" s="3">
        <f t="shared" ref="C29:I29" si="11">SUM(C30+C31)</f>
        <v>-11.9</v>
      </c>
      <c r="D29" s="3">
        <f t="shared" si="11"/>
        <v>0.2</v>
      </c>
      <c r="E29" s="3">
        <f t="shared" si="11"/>
        <v>819.40000000000043</v>
      </c>
      <c r="F29" s="3">
        <f>SUM(F30+F31)</f>
        <v>833.50000000000045</v>
      </c>
      <c r="G29" s="3">
        <f t="shared" si="11"/>
        <v>2.1</v>
      </c>
      <c r="H29" s="3">
        <f t="shared" si="11"/>
        <v>0</v>
      </c>
      <c r="I29" s="31">
        <f t="shared" si="11"/>
        <v>835.60000000000048</v>
      </c>
      <c r="J29" s="14"/>
    </row>
    <row r="30" spans="1:10" ht="12.75" customHeight="1" x14ac:dyDescent="0.2">
      <c r="A30" s="7" t="s">
        <v>14</v>
      </c>
      <c r="B30" s="3">
        <v>8.5</v>
      </c>
      <c r="C30" s="3">
        <v>0</v>
      </c>
      <c r="D30" s="3">
        <v>0.2</v>
      </c>
      <c r="E30" s="3">
        <f t="shared" ref="E30:E31" si="12">SUM(B30+C30+D30)</f>
        <v>8.6999999999999993</v>
      </c>
      <c r="F30" s="3">
        <v>9.9</v>
      </c>
      <c r="G30" s="3">
        <v>0.1</v>
      </c>
      <c r="H30" s="3">
        <v>0</v>
      </c>
      <c r="I30" s="31">
        <f t="shared" ref="I30:I31" si="13">SUM(F30+G30+H30)</f>
        <v>10</v>
      </c>
      <c r="J30" s="14"/>
    </row>
    <row r="31" spans="1:10" ht="12.75" customHeight="1" x14ac:dyDescent="0.2">
      <c r="A31" s="8" t="s">
        <v>15</v>
      </c>
      <c r="B31" s="3">
        <v>822.60000000000036</v>
      </c>
      <c r="C31" s="3">
        <v>-11.9</v>
      </c>
      <c r="D31" s="3">
        <v>0</v>
      </c>
      <c r="E31" s="3">
        <f t="shared" si="12"/>
        <v>810.70000000000039</v>
      </c>
      <c r="F31" s="3">
        <v>823.60000000000048</v>
      </c>
      <c r="G31" s="3">
        <v>2</v>
      </c>
      <c r="H31" s="3">
        <v>0</v>
      </c>
      <c r="I31" s="31">
        <f t="shared" si="13"/>
        <v>825.60000000000048</v>
      </c>
      <c r="J31" s="14"/>
    </row>
    <row r="32" spans="1:10" ht="14.1" customHeight="1" x14ac:dyDescent="0.2">
      <c r="A32" s="28" t="s">
        <v>24</v>
      </c>
      <c r="B32" s="29">
        <f>SUM(B33+B42+B47)</f>
        <v>11333.499999999998</v>
      </c>
      <c r="C32" s="29">
        <f t="shared" ref="C32:I32" si="14">SUM(C33+C42+C47)</f>
        <v>398.09999999999997</v>
      </c>
      <c r="D32" s="29">
        <f t="shared" si="14"/>
        <v>5.8999999999999995</v>
      </c>
      <c r="E32" s="29">
        <f t="shared" si="14"/>
        <v>11737.499999999998</v>
      </c>
      <c r="F32" s="29">
        <f>SUM(F33+F42+F47)</f>
        <v>11955.300000000001</v>
      </c>
      <c r="G32" s="29">
        <f t="shared" si="14"/>
        <v>221.7</v>
      </c>
      <c r="H32" s="29">
        <f t="shared" si="14"/>
        <v>5.0999999999999996</v>
      </c>
      <c r="I32" s="30">
        <f t="shared" si="14"/>
        <v>12182.099999999999</v>
      </c>
      <c r="J32" s="14"/>
    </row>
    <row r="33" spans="1:10" ht="12.75" customHeight="1" x14ac:dyDescent="0.2">
      <c r="A33" s="7" t="s">
        <v>25</v>
      </c>
      <c r="B33" s="3">
        <f>SUM(B34+B35+B36+B39)</f>
        <v>10848.8</v>
      </c>
      <c r="C33" s="3">
        <f t="shared" ref="C33:I33" si="15">SUM(C34+C35+C36+C39)</f>
        <v>351.29999999999995</v>
      </c>
      <c r="D33" s="3">
        <f t="shared" si="15"/>
        <v>5.9999999999999991</v>
      </c>
      <c r="E33" s="3">
        <f t="shared" si="15"/>
        <v>11206.099999999999</v>
      </c>
      <c r="F33" s="3">
        <f>SUM(F34+F35+F36+F39)</f>
        <v>11589</v>
      </c>
      <c r="G33" s="3">
        <f t="shared" si="15"/>
        <v>169.5</v>
      </c>
      <c r="H33" s="3">
        <f t="shared" si="15"/>
        <v>5.1999999999999993</v>
      </c>
      <c r="I33" s="31">
        <f t="shared" si="15"/>
        <v>11763.699999999999</v>
      </c>
      <c r="J33" s="14"/>
    </row>
    <row r="34" spans="1:10" ht="12.75" customHeight="1" x14ac:dyDescent="0.2">
      <c r="A34" s="8" t="s">
        <v>26</v>
      </c>
      <c r="B34" s="5">
        <v>0</v>
      </c>
      <c r="C34" s="5">
        <v>0</v>
      </c>
      <c r="D34" s="5">
        <v>0</v>
      </c>
      <c r="E34" s="3">
        <f t="shared" ref="E34:E35" si="16">SUM(B34+C34+D34)</f>
        <v>0</v>
      </c>
      <c r="F34" s="5">
        <v>0</v>
      </c>
      <c r="G34" s="5">
        <v>0</v>
      </c>
      <c r="H34" s="5">
        <v>0</v>
      </c>
      <c r="I34" s="31">
        <f t="shared" ref="I34:I35" si="17">SUM(F34+G34+H34)</f>
        <v>0</v>
      </c>
      <c r="J34" s="14"/>
    </row>
    <row r="35" spans="1:10" ht="12.75" customHeight="1" x14ac:dyDescent="0.2">
      <c r="A35" s="8" t="s">
        <v>27</v>
      </c>
      <c r="B35" s="3">
        <v>1012.5999999999997</v>
      </c>
      <c r="C35" s="3">
        <v>-5.5</v>
      </c>
      <c r="D35" s="3">
        <v>10.6</v>
      </c>
      <c r="E35" s="3">
        <f t="shared" si="16"/>
        <v>1017.6999999999997</v>
      </c>
      <c r="F35" s="3">
        <v>1270.8</v>
      </c>
      <c r="G35" s="3">
        <v>-30.9</v>
      </c>
      <c r="H35" s="3">
        <v>5.0999999999999996</v>
      </c>
      <c r="I35" s="31">
        <f t="shared" si="17"/>
        <v>1244.9999999999998</v>
      </c>
      <c r="J35" s="14"/>
    </row>
    <row r="36" spans="1:10" ht="12.75" customHeight="1" x14ac:dyDescent="0.2">
      <c r="A36" s="7" t="s">
        <v>28</v>
      </c>
      <c r="B36" s="3">
        <f>SUM(B37+B38)</f>
        <v>6927.4999999999991</v>
      </c>
      <c r="C36" s="3">
        <f t="shared" ref="C36:E36" si="18">SUM(C37+C38)</f>
        <v>164.29999999999998</v>
      </c>
      <c r="D36" s="3">
        <f t="shared" si="18"/>
        <v>0</v>
      </c>
      <c r="E36" s="3">
        <f t="shared" si="18"/>
        <v>7091.7999999999993</v>
      </c>
      <c r="F36" s="3">
        <f>SUM(F37+F38)</f>
        <v>7597.4000000000005</v>
      </c>
      <c r="G36" s="3">
        <f t="shared" ref="G36:I36" si="19">SUM(G37+G38)</f>
        <v>-276.60000000000002</v>
      </c>
      <c r="H36" s="3">
        <f t="shared" si="19"/>
        <v>0.1</v>
      </c>
      <c r="I36" s="31">
        <f t="shared" si="19"/>
        <v>7320.9000000000005</v>
      </c>
      <c r="J36" s="14"/>
    </row>
    <row r="37" spans="1:10" ht="12.75" customHeight="1" x14ac:dyDescent="0.2">
      <c r="A37" s="8" t="s">
        <v>29</v>
      </c>
      <c r="B37" s="3">
        <v>5224.1999999999989</v>
      </c>
      <c r="C37" s="3">
        <v>156.6</v>
      </c>
      <c r="D37" s="3">
        <v>0</v>
      </c>
      <c r="E37" s="3">
        <f t="shared" ref="E37:E38" si="20">SUM(B37+C37+D37)</f>
        <v>5380.7999999999993</v>
      </c>
      <c r="F37" s="3">
        <v>5861.2</v>
      </c>
      <c r="G37" s="3">
        <v>-70.900000000000006</v>
      </c>
      <c r="H37" s="3">
        <v>0</v>
      </c>
      <c r="I37" s="31">
        <f t="shared" ref="I37:I38" si="21">SUM(F37+G37+H37)</f>
        <v>5790.3</v>
      </c>
      <c r="J37" s="14"/>
    </row>
    <row r="38" spans="1:10" ht="12.75" customHeight="1" x14ac:dyDescent="0.2">
      <c r="A38" s="8" t="s">
        <v>30</v>
      </c>
      <c r="B38" s="3">
        <v>1703.3000000000004</v>
      </c>
      <c r="C38" s="3">
        <v>7.7</v>
      </c>
      <c r="D38" s="3">
        <v>0</v>
      </c>
      <c r="E38" s="3">
        <f t="shared" si="20"/>
        <v>1711.0000000000005</v>
      </c>
      <c r="F38" s="3">
        <v>1736.2000000000005</v>
      </c>
      <c r="G38" s="3">
        <v>-205.7</v>
      </c>
      <c r="H38" s="3">
        <v>0.1</v>
      </c>
      <c r="I38" s="31">
        <f t="shared" si="21"/>
        <v>1530.6000000000004</v>
      </c>
      <c r="J38" s="14"/>
    </row>
    <row r="39" spans="1:10" ht="12.75" customHeight="1" x14ac:dyDescent="0.2">
      <c r="A39" s="7" t="s">
        <v>31</v>
      </c>
      <c r="B39" s="3">
        <f>SUM(B40+B41)</f>
        <v>2908.7</v>
      </c>
      <c r="C39" s="3">
        <f t="shared" ref="C39:E39" si="22">SUM(C40+C41)</f>
        <v>192.5</v>
      </c>
      <c r="D39" s="3">
        <f t="shared" si="22"/>
        <v>-4.6000000000000005</v>
      </c>
      <c r="E39" s="3">
        <f t="shared" si="22"/>
        <v>3096.6</v>
      </c>
      <c r="F39" s="3">
        <f>SUM(F40+F41)</f>
        <v>2720.7999999999997</v>
      </c>
      <c r="G39" s="3">
        <f t="shared" ref="G39:I39" si="23">SUM(G40+G41)</f>
        <v>477</v>
      </c>
      <c r="H39" s="3">
        <f t="shared" si="23"/>
        <v>0</v>
      </c>
      <c r="I39" s="31">
        <f t="shared" si="23"/>
        <v>3197.7999999999997</v>
      </c>
      <c r="J39" s="14"/>
    </row>
    <row r="40" spans="1:10" ht="12.75" customHeight="1" x14ac:dyDescent="0.2">
      <c r="A40" s="8" t="s">
        <v>32</v>
      </c>
      <c r="B40" s="3">
        <v>60.000000000000007</v>
      </c>
      <c r="C40" s="3">
        <v>1.5</v>
      </c>
      <c r="D40" s="3">
        <v>0.1</v>
      </c>
      <c r="E40" s="3">
        <f t="shared" ref="E40:E41" si="24">SUM(B40+C40+D40)</f>
        <v>61.600000000000009</v>
      </c>
      <c r="F40" s="3">
        <v>65.600000000000009</v>
      </c>
      <c r="G40" s="3">
        <v>2</v>
      </c>
      <c r="H40" s="3">
        <v>0</v>
      </c>
      <c r="I40" s="31">
        <f t="shared" ref="I40:I41" si="25">SUM(F40+G40+H40)</f>
        <v>67.600000000000009</v>
      </c>
      <c r="J40" s="14"/>
    </row>
    <row r="41" spans="1:10" ht="12.75" customHeight="1" x14ac:dyDescent="0.2">
      <c r="A41" s="8" t="s">
        <v>33</v>
      </c>
      <c r="B41" s="3">
        <v>2848.7</v>
      </c>
      <c r="C41" s="3">
        <v>191</v>
      </c>
      <c r="D41" s="3">
        <v>-4.7</v>
      </c>
      <c r="E41" s="3">
        <f t="shared" si="24"/>
        <v>3035</v>
      </c>
      <c r="F41" s="3">
        <v>2655.2</v>
      </c>
      <c r="G41" s="3">
        <v>475</v>
      </c>
      <c r="H41" s="3">
        <v>0</v>
      </c>
      <c r="I41" s="31">
        <f t="shared" si="25"/>
        <v>3130.2</v>
      </c>
      <c r="J41" s="14"/>
    </row>
    <row r="42" spans="1:10" ht="12.75" customHeight="1" x14ac:dyDescent="0.2">
      <c r="A42" s="7" t="s">
        <v>34</v>
      </c>
      <c r="B42" s="3">
        <f>SUM(B43+B46)</f>
        <v>450.39999999999992</v>
      </c>
      <c r="C42" s="3">
        <f t="shared" ref="C42:I42" si="26">SUM(C43+C46)</f>
        <v>67.5</v>
      </c>
      <c r="D42" s="3">
        <f t="shared" si="26"/>
        <v>-0.1</v>
      </c>
      <c r="E42" s="3">
        <f t="shared" si="26"/>
        <v>517.79999999999995</v>
      </c>
      <c r="F42" s="3">
        <f>SUM(F43+F46)</f>
        <v>346.09999999999991</v>
      </c>
      <c r="G42" s="3">
        <f t="shared" si="26"/>
        <v>38.099999999999994</v>
      </c>
      <c r="H42" s="3">
        <f t="shared" si="26"/>
        <v>-0.1</v>
      </c>
      <c r="I42" s="31">
        <f t="shared" si="26"/>
        <v>384.09999999999991</v>
      </c>
      <c r="J42" s="14"/>
    </row>
    <row r="43" spans="1:10" ht="12.75" customHeight="1" x14ac:dyDescent="0.2">
      <c r="A43" s="7" t="s">
        <v>28</v>
      </c>
      <c r="B43" s="3">
        <f>SUM(B44+B45)</f>
        <v>235.20000000000005</v>
      </c>
      <c r="C43" s="3">
        <f t="shared" ref="C43:E43" si="27">SUM(C44+C45)</f>
        <v>97.8</v>
      </c>
      <c r="D43" s="3">
        <f t="shared" si="27"/>
        <v>-0.1</v>
      </c>
      <c r="E43" s="3">
        <f t="shared" si="27"/>
        <v>332.90000000000003</v>
      </c>
      <c r="F43" s="3">
        <f>SUM(F44+F45)</f>
        <v>174.00000000000006</v>
      </c>
      <c r="G43" s="3">
        <f t="shared" ref="G43:I43" si="28">SUM(G44+G45)</f>
        <v>37.099999999999994</v>
      </c>
      <c r="H43" s="3">
        <f t="shared" si="28"/>
        <v>-0.1</v>
      </c>
      <c r="I43" s="31">
        <f t="shared" si="28"/>
        <v>211.00000000000006</v>
      </c>
      <c r="J43" s="14"/>
    </row>
    <row r="44" spans="1:10" ht="12.75" customHeight="1" x14ac:dyDescent="0.2">
      <c r="A44" s="8" t="s">
        <v>29</v>
      </c>
      <c r="B44" s="3">
        <v>176.90000000000006</v>
      </c>
      <c r="C44" s="3">
        <v>-49.8</v>
      </c>
      <c r="D44" s="3">
        <v>0</v>
      </c>
      <c r="E44" s="3">
        <f t="shared" ref="E44:E46" si="29">SUM(B44+C44+D44)</f>
        <v>127.10000000000007</v>
      </c>
      <c r="F44" s="3">
        <v>110.10000000000007</v>
      </c>
      <c r="G44" s="3">
        <v>-21.3</v>
      </c>
      <c r="H44" s="3">
        <v>-0.1</v>
      </c>
      <c r="I44" s="31">
        <f t="shared" ref="I44:I46" si="30">SUM(F44+G44+H44)</f>
        <v>88.700000000000074</v>
      </c>
      <c r="J44" s="14"/>
    </row>
    <row r="45" spans="1:10" ht="12.75" customHeight="1" x14ac:dyDescent="0.2">
      <c r="A45" s="8" t="s">
        <v>30</v>
      </c>
      <c r="B45" s="3">
        <v>58.3</v>
      </c>
      <c r="C45" s="3">
        <v>147.6</v>
      </c>
      <c r="D45" s="3">
        <v>-0.1</v>
      </c>
      <c r="E45" s="3">
        <f t="shared" si="29"/>
        <v>205.79999999999998</v>
      </c>
      <c r="F45" s="3">
        <v>63.9</v>
      </c>
      <c r="G45" s="3">
        <v>58.4</v>
      </c>
      <c r="H45" s="3">
        <v>0</v>
      </c>
      <c r="I45" s="31">
        <f t="shared" si="30"/>
        <v>122.3</v>
      </c>
      <c r="J45" s="14"/>
    </row>
    <row r="46" spans="1:10" ht="12.75" customHeight="1" x14ac:dyDescent="0.2">
      <c r="A46" s="7" t="s">
        <v>31</v>
      </c>
      <c r="B46" s="3">
        <v>215.19999999999987</v>
      </c>
      <c r="C46" s="3">
        <v>-30.3</v>
      </c>
      <c r="D46" s="3">
        <v>0</v>
      </c>
      <c r="E46" s="3">
        <f t="shared" si="29"/>
        <v>184.89999999999986</v>
      </c>
      <c r="F46" s="3">
        <v>172.09999999999988</v>
      </c>
      <c r="G46" s="3">
        <v>1</v>
      </c>
      <c r="H46" s="3">
        <v>0</v>
      </c>
      <c r="I46" s="31">
        <f t="shared" si="30"/>
        <v>173.09999999999988</v>
      </c>
      <c r="J46" s="14"/>
    </row>
    <row r="47" spans="1:10" ht="12.75" customHeight="1" x14ac:dyDescent="0.2">
      <c r="A47" s="7" t="s">
        <v>35</v>
      </c>
      <c r="B47" s="3">
        <f>SUM(B48+B49+B50+B53)</f>
        <v>34.300000000000018</v>
      </c>
      <c r="C47" s="3">
        <f t="shared" ref="C47:E47" si="31">SUM(C48+C49+C50+C53)</f>
        <v>-20.7</v>
      </c>
      <c r="D47" s="3">
        <f t="shared" si="31"/>
        <v>0</v>
      </c>
      <c r="E47" s="3">
        <f t="shared" si="31"/>
        <v>13.600000000000019</v>
      </c>
      <c r="F47" s="3">
        <f>SUM(F48+F49+F50+F53)</f>
        <v>20.200000000000024</v>
      </c>
      <c r="G47" s="3">
        <f t="shared" ref="G47:I47" si="32">SUM(G48+G49+G50+G53)</f>
        <v>14.1</v>
      </c>
      <c r="H47" s="3">
        <f t="shared" si="32"/>
        <v>0</v>
      </c>
      <c r="I47" s="31">
        <f t="shared" si="32"/>
        <v>34.300000000000018</v>
      </c>
      <c r="J47" s="14"/>
    </row>
    <row r="48" spans="1:10" ht="12.75" customHeight="1" x14ac:dyDescent="0.2">
      <c r="A48" s="8" t="s">
        <v>26</v>
      </c>
      <c r="B48" s="5">
        <v>0</v>
      </c>
      <c r="C48" s="5">
        <v>0</v>
      </c>
      <c r="D48" s="5">
        <v>0</v>
      </c>
      <c r="E48" s="3">
        <f t="shared" ref="E48:E49" si="33">SUM(B48+C48+D48)</f>
        <v>0</v>
      </c>
      <c r="F48" s="5">
        <v>0</v>
      </c>
      <c r="G48" s="5">
        <v>0</v>
      </c>
      <c r="H48" s="5">
        <v>0</v>
      </c>
      <c r="I48" s="31">
        <f t="shared" ref="I48:I49" si="34">SUM(F48+G48+H48)</f>
        <v>0</v>
      </c>
      <c r="J48" s="14"/>
    </row>
    <row r="49" spans="1:10" ht="12.75" customHeight="1" x14ac:dyDescent="0.2">
      <c r="A49" s="8" t="s">
        <v>27</v>
      </c>
      <c r="B49" s="3">
        <v>7.4999999999999973</v>
      </c>
      <c r="C49" s="3">
        <v>-6.3</v>
      </c>
      <c r="D49" s="3">
        <v>0</v>
      </c>
      <c r="E49" s="3">
        <f t="shared" si="33"/>
        <v>1.1999999999999975</v>
      </c>
      <c r="F49" s="3">
        <v>1.6999999999999975</v>
      </c>
      <c r="G49" s="3">
        <v>0.6</v>
      </c>
      <c r="H49" s="3">
        <v>0</v>
      </c>
      <c r="I49" s="31">
        <f t="shared" si="34"/>
        <v>2.2999999999999976</v>
      </c>
      <c r="J49" s="14"/>
    </row>
    <row r="50" spans="1:10" ht="12.75" customHeight="1" x14ac:dyDescent="0.2">
      <c r="A50" s="7" t="s">
        <v>28</v>
      </c>
      <c r="B50" s="3">
        <f>SUM(B51+B52)</f>
        <v>26.800000000000022</v>
      </c>
      <c r="C50" s="3">
        <f t="shared" ref="C50:E50" si="35">SUM(C51+C52)</f>
        <v>-14.399999999999999</v>
      </c>
      <c r="D50" s="3">
        <f t="shared" si="35"/>
        <v>0</v>
      </c>
      <c r="E50" s="3">
        <f t="shared" si="35"/>
        <v>12.400000000000022</v>
      </c>
      <c r="F50" s="3">
        <f>SUM(F51+F52)</f>
        <v>18.500000000000025</v>
      </c>
      <c r="G50" s="3">
        <f t="shared" ref="G50:I50" si="36">SUM(G51+G52)</f>
        <v>13.5</v>
      </c>
      <c r="H50" s="3">
        <f t="shared" si="36"/>
        <v>0</v>
      </c>
      <c r="I50" s="31">
        <f t="shared" si="36"/>
        <v>32.000000000000021</v>
      </c>
      <c r="J50" s="14"/>
    </row>
    <row r="51" spans="1:10" ht="12.75" customHeight="1" x14ac:dyDescent="0.2">
      <c r="A51" s="8" t="s">
        <v>29</v>
      </c>
      <c r="B51" s="3">
        <v>26.500000000000021</v>
      </c>
      <c r="C51" s="3">
        <v>-14.7</v>
      </c>
      <c r="D51" s="3">
        <v>0</v>
      </c>
      <c r="E51" s="3">
        <f t="shared" ref="E51:E53" si="37">SUM(B51+C51+D51)</f>
        <v>11.800000000000022</v>
      </c>
      <c r="F51" s="3">
        <v>18.000000000000025</v>
      </c>
      <c r="G51" s="3">
        <v>13.7</v>
      </c>
      <c r="H51" s="3">
        <v>0</v>
      </c>
      <c r="I51" s="31">
        <f t="shared" ref="I51:I53" si="38">SUM(F51+G51+H51)</f>
        <v>31.700000000000024</v>
      </c>
      <c r="J51" s="14"/>
    </row>
    <row r="52" spans="1:10" ht="12.75" customHeight="1" x14ac:dyDescent="0.2">
      <c r="A52" s="8" t="s">
        <v>30</v>
      </c>
      <c r="B52" s="3">
        <v>0.3</v>
      </c>
      <c r="C52" s="3">
        <v>0.3</v>
      </c>
      <c r="D52" s="3">
        <v>0</v>
      </c>
      <c r="E52" s="3">
        <f t="shared" si="37"/>
        <v>0.6</v>
      </c>
      <c r="F52" s="3">
        <v>0.5</v>
      </c>
      <c r="G52" s="3">
        <v>-0.2</v>
      </c>
      <c r="H52" s="3">
        <v>0</v>
      </c>
      <c r="I52" s="31">
        <f t="shared" si="38"/>
        <v>0.3</v>
      </c>
      <c r="J52" s="14"/>
    </row>
    <row r="53" spans="1:10" ht="12.75" customHeight="1" x14ac:dyDescent="0.2">
      <c r="A53" s="7" t="s">
        <v>31</v>
      </c>
      <c r="B53" s="5">
        <v>0</v>
      </c>
      <c r="C53" s="5">
        <v>0</v>
      </c>
      <c r="D53" s="5">
        <v>0</v>
      </c>
      <c r="E53" s="3">
        <f t="shared" si="37"/>
        <v>0</v>
      </c>
      <c r="F53" s="5">
        <v>0</v>
      </c>
      <c r="G53" s="5">
        <v>0</v>
      </c>
      <c r="H53" s="5">
        <v>0</v>
      </c>
      <c r="I53" s="31">
        <f t="shared" si="38"/>
        <v>0</v>
      </c>
      <c r="J53" s="14"/>
    </row>
    <row r="54" spans="1:10" ht="15.95" customHeight="1" x14ac:dyDescent="0.2">
      <c r="A54" s="26" t="s">
        <v>36</v>
      </c>
      <c r="B54" s="29">
        <f>SUM(B55+B67+B76+B83)</f>
        <v>54474.700000000004</v>
      </c>
      <c r="C54" s="29">
        <f t="shared" ref="C54:I54" si="39">SUM(C55+C67+C76+C83)</f>
        <v>-459.99999999999989</v>
      </c>
      <c r="D54" s="29">
        <f t="shared" si="39"/>
        <v>0.1</v>
      </c>
      <c r="E54" s="29">
        <f t="shared" si="39"/>
        <v>54014.799999999996</v>
      </c>
      <c r="F54" s="29">
        <f>SUM(F55+F67+F76+F83)</f>
        <v>51312.200000000004</v>
      </c>
      <c r="G54" s="29">
        <f t="shared" si="39"/>
        <v>-305.50000000000011</v>
      </c>
      <c r="H54" s="29">
        <f t="shared" si="39"/>
        <v>0</v>
      </c>
      <c r="I54" s="30">
        <f t="shared" si="39"/>
        <v>51006.7</v>
      </c>
      <c r="J54" s="14"/>
    </row>
    <row r="55" spans="1:10" ht="14.1" customHeight="1" x14ac:dyDescent="0.2">
      <c r="A55" s="26" t="s">
        <v>37</v>
      </c>
      <c r="B55" s="29">
        <f>SUM(B56)</f>
        <v>8595.6999999999989</v>
      </c>
      <c r="C55" s="29">
        <f t="shared" ref="C55:E55" si="40">SUM(C56)</f>
        <v>467.40000000000003</v>
      </c>
      <c r="D55" s="29">
        <f t="shared" si="40"/>
        <v>0</v>
      </c>
      <c r="E55" s="29">
        <f t="shared" si="40"/>
        <v>9063.1</v>
      </c>
      <c r="F55" s="29">
        <f>SUM(F56)</f>
        <v>10599.4</v>
      </c>
      <c r="G55" s="29">
        <f t="shared" ref="G55:I55" si="41">SUM(G56)</f>
        <v>122.1</v>
      </c>
      <c r="H55" s="29">
        <f t="shared" si="41"/>
        <v>0</v>
      </c>
      <c r="I55" s="30">
        <f t="shared" si="41"/>
        <v>10721.5</v>
      </c>
      <c r="J55" s="14"/>
    </row>
    <row r="56" spans="1:10" ht="12.75" customHeight="1" x14ac:dyDescent="0.2">
      <c r="A56" s="7" t="s">
        <v>38</v>
      </c>
      <c r="B56" s="3">
        <f>SUM(B57+B62)</f>
        <v>8595.6999999999989</v>
      </c>
      <c r="C56" s="3">
        <f t="shared" ref="C56:I56" si="42">SUM(C57+C62)</f>
        <v>467.40000000000003</v>
      </c>
      <c r="D56" s="3">
        <f t="shared" si="42"/>
        <v>0</v>
      </c>
      <c r="E56" s="3">
        <f t="shared" si="42"/>
        <v>9063.1</v>
      </c>
      <c r="F56" s="3">
        <f>SUM(F57+F62)</f>
        <v>10599.4</v>
      </c>
      <c r="G56" s="3">
        <f t="shared" si="42"/>
        <v>122.1</v>
      </c>
      <c r="H56" s="3">
        <f t="shared" si="42"/>
        <v>0</v>
      </c>
      <c r="I56" s="31">
        <f t="shared" si="42"/>
        <v>10721.5</v>
      </c>
      <c r="J56" s="14"/>
    </row>
    <row r="57" spans="1:10" ht="12.75" customHeight="1" x14ac:dyDescent="0.2">
      <c r="A57" s="7" t="s">
        <v>39</v>
      </c>
      <c r="B57" s="3">
        <f>SUM(B58+B59+B60+B61)</f>
        <v>723.49999999999977</v>
      </c>
      <c r="C57" s="3">
        <f t="shared" ref="C57:E57" si="43">SUM(C58+C59+C60+C61)</f>
        <v>20</v>
      </c>
      <c r="D57" s="3">
        <f t="shared" si="43"/>
        <v>0</v>
      </c>
      <c r="E57" s="3">
        <f t="shared" si="43"/>
        <v>743.49999999999977</v>
      </c>
      <c r="F57" s="3">
        <f>SUM(F58+F59+F60+F61)</f>
        <v>775.99999999999977</v>
      </c>
      <c r="G57" s="3">
        <f t="shared" ref="G57:I57" si="44">SUM(G58+G59+G60+G61)</f>
        <v>41.800000000000004</v>
      </c>
      <c r="H57" s="3">
        <f t="shared" si="44"/>
        <v>0</v>
      </c>
      <c r="I57" s="31">
        <f t="shared" si="44"/>
        <v>817.79999999999973</v>
      </c>
      <c r="J57" s="14"/>
    </row>
    <row r="58" spans="1:10" ht="12.75" customHeight="1" x14ac:dyDescent="0.2">
      <c r="A58" s="8" t="s">
        <v>40</v>
      </c>
      <c r="B58" s="3">
        <v>51.2</v>
      </c>
      <c r="C58" s="3">
        <v>0.5</v>
      </c>
      <c r="D58" s="3">
        <v>0</v>
      </c>
      <c r="E58" s="3">
        <f t="shared" ref="E58:E61" si="45">SUM(B58+C58+D58)</f>
        <v>51.7</v>
      </c>
      <c r="F58" s="3">
        <v>53.2</v>
      </c>
      <c r="G58" s="3">
        <v>0.5</v>
      </c>
      <c r="H58" s="3">
        <v>0</v>
      </c>
      <c r="I58" s="31">
        <f t="shared" ref="I58:I61" si="46">SUM(F58+G58+H58)</f>
        <v>53.7</v>
      </c>
      <c r="J58" s="14"/>
    </row>
    <row r="59" spans="1:10" ht="12.75" customHeight="1" x14ac:dyDescent="0.2">
      <c r="A59" s="8" t="s">
        <v>41</v>
      </c>
      <c r="B59" s="5">
        <v>0</v>
      </c>
      <c r="C59" s="5">
        <v>0</v>
      </c>
      <c r="D59" s="5">
        <v>0</v>
      </c>
      <c r="E59" s="3">
        <f t="shared" si="45"/>
        <v>0</v>
      </c>
      <c r="F59" s="5">
        <v>0</v>
      </c>
      <c r="G59" s="5">
        <v>0</v>
      </c>
      <c r="H59" s="5">
        <v>0</v>
      </c>
      <c r="I59" s="31">
        <f t="shared" si="46"/>
        <v>0</v>
      </c>
      <c r="J59" s="14"/>
    </row>
    <row r="60" spans="1:10" ht="12.75" customHeight="1" x14ac:dyDescent="0.2">
      <c r="A60" s="8" t="s">
        <v>42</v>
      </c>
      <c r="B60" s="3">
        <v>656.5999999999998</v>
      </c>
      <c r="C60" s="3">
        <v>19.3</v>
      </c>
      <c r="D60" s="3">
        <v>0</v>
      </c>
      <c r="E60" s="3">
        <f t="shared" si="45"/>
        <v>675.89999999999975</v>
      </c>
      <c r="F60" s="3">
        <v>706.29999999999973</v>
      </c>
      <c r="G60" s="3">
        <v>41.1</v>
      </c>
      <c r="H60" s="3">
        <v>0</v>
      </c>
      <c r="I60" s="31">
        <f t="shared" si="46"/>
        <v>747.39999999999975</v>
      </c>
      <c r="J60" s="14"/>
    </row>
    <row r="61" spans="1:10" ht="12.75" customHeight="1" x14ac:dyDescent="0.2">
      <c r="A61" s="8" t="s">
        <v>43</v>
      </c>
      <c r="B61" s="3">
        <v>15.699999999999985</v>
      </c>
      <c r="C61" s="3">
        <v>0.2</v>
      </c>
      <c r="D61" s="3">
        <v>0</v>
      </c>
      <c r="E61" s="3">
        <f t="shared" si="45"/>
        <v>15.899999999999984</v>
      </c>
      <c r="F61" s="3">
        <v>16.499999999999982</v>
      </c>
      <c r="G61" s="3">
        <v>0.2</v>
      </c>
      <c r="H61" s="3">
        <v>0</v>
      </c>
      <c r="I61" s="31">
        <f t="shared" si="46"/>
        <v>16.699999999999982</v>
      </c>
      <c r="J61" s="14"/>
    </row>
    <row r="62" spans="1:10" ht="12.75" customHeight="1" x14ac:dyDescent="0.2">
      <c r="A62" s="7" t="s">
        <v>44</v>
      </c>
      <c r="B62" s="3">
        <f>SUM(B63+B64+B65+B66)</f>
        <v>7872.2</v>
      </c>
      <c r="C62" s="3">
        <f t="shared" ref="C62:E62" si="47">SUM(C63+C64+C65+C66)</f>
        <v>447.40000000000003</v>
      </c>
      <c r="D62" s="3">
        <f t="shared" si="47"/>
        <v>0</v>
      </c>
      <c r="E62" s="3">
        <f t="shared" si="47"/>
        <v>8319.6</v>
      </c>
      <c r="F62" s="3">
        <f>SUM(F63+F64+F65+F66)</f>
        <v>9823.4</v>
      </c>
      <c r="G62" s="3">
        <f t="shared" ref="G62:I62" si="48">SUM(G63+G64+G65+G66)</f>
        <v>80.3</v>
      </c>
      <c r="H62" s="3">
        <f t="shared" si="48"/>
        <v>0</v>
      </c>
      <c r="I62" s="31">
        <f t="shared" si="48"/>
        <v>9903.7000000000007</v>
      </c>
      <c r="J62" s="14"/>
    </row>
    <row r="63" spans="1:10" ht="12.75" customHeight="1" x14ac:dyDescent="0.2">
      <c r="A63" s="8" t="s">
        <v>40</v>
      </c>
      <c r="B63" s="3">
        <v>3293.2999999999997</v>
      </c>
      <c r="C63" s="3">
        <v>386.5</v>
      </c>
      <c r="D63" s="3">
        <v>0</v>
      </c>
      <c r="E63" s="3">
        <f t="shared" ref="E63:E66" si="49">SUM(B63+C63+D63)</f>
        <v>3679.7999999999997</v>
      </c>
      <c r="F63" s="3">
        <v>5015.7</v>
      </c>
      <c r="G63" s="3">
        <v>0</v>
      </c>
      <c r="H63" s="3">
        <v>0</v>
      </c>
      <c r="I63" s="31">
        <f t="shared" ref="I63:I66" si="50">SUM(F63+G63+H63)</f>
        <v>5015.7</v>
      </c>
      <c r="J63" s="14"/>
    </row>
    <row r="64" spans="1:10" ht="12.75" customHeight="1" x14ac:dyDescent="0.2">
      <c r="A64" s="8" t="s">
        <v>41</v>
      </c>
      <c r="B64" s="5">
        <v>0</v>
      </c>
      <c r="C64" s="5">
        <v>0</v>
      </c>
      <c r="D64" s="5">
        <v>0</v>
      </c>
      <c r="E64" s="3">
        <f t="shared" si="49"/>
        <v>0</v>
      </c>
      <c r="F64" s="5">
        <v>0</v>
      </c>
      <c r="G64" s="5">
        <v>0</v>
      </c>
      <c r="H64" s="5">
        <v>0</v>
      </c>
      <c r="I64" s="31">
        <f t="shared" si="50"/>
        <v>0</v>
      </c>
      <c r="J64" s="14"/>
    </row>
    <row r="65" spans="1:10" ht="12.75" customHeight="1" x14ac:dyDescent="0.2">
      <c r="A65" s="8" t="s">
        <v>42</v>
      </c>
      <c r="B65" s="3">
        <v>4261.7</v>
      </c>
      <c r="C65" s="3">
        <v>46.6</v>
      </c>
      <c r="D65" s="3">
        <v>0</v>
      </c>
      <c r="E65" s="3">
        <f t="shared" si="49"/>
        <v>4308.3</v>
      </c>
      <c r="F65" s="3">
        <v>4433.3</v>
      </c>
      <c r="G65" s="3">
        <v>66</v>
      </c>
      <c r="H65" s="3">
        <v>0</v>
      </c>
      <c r="I65" s="31">
        <f t="shared" si="50"/>
        <v>4499.3</v>
      </c>
      <c r="J65" s="14"/>
    </row>
    <row r="66" spans="1:10" ht="12.75" customHeight="1" x14ac:dyDescent="0.2">
      <c r="A66" s="8" t="s">
        <v>43</v>
      </c>
      <c r="B66" s="3">
        <v>317.19999999999993</v>
      </c>
      <c r="C66" s="3">
        <v>14.3</v>
      </c>
      <c r="D66" s="3">
        <v>0</v>
      </c>
      <c r="E66" s="3">
        <f t="shared" si="49"/>
        <v>331.49999999999994</v>
      </c>
      <c r="F66" s="3">
        <v>374.4</v>
      </c>
      <c r="G66" s="3">
        <v>14.3</v>
      </c>
      <c r="H66" s="3">
        <v>0</v>
      </c>
      <c r="I66" s="31">
        <f t="shared" si="50"/>
        <v>388.7</v>
      </c>
      <c r="J66" s="14"/>
    </row>
    <row r="67" spans="1:10" ht="14.1" customHeight="1" x14ac:dyDescent="0.2">
      <c r="A67" s="26" t="s">
        <v>45</v>
      </c>
      <c r="B67" s="29">
        <f>SUM(B68+B69+B70+B75)</f>
        <v>27562.000000000004</v>
      </c>
      <c r="C67" s="29">
        <f t="shared" ref="C67:I67" si="51">SUM(C68+C69+C70+C75)</f>
        <v>-1333.6000000000001</v>
      </c>
      <c r="D67" s="29">
        <f t="shared" si="51"/>
        <v>0</v>
      </c>
      <c r="E67" s="29">
        <f t="shared" si="51"/>
        <v>26228.400000000001</v>
      </c>
      <c r="F67" s="29">
        <f>SUM(F68+F69+F70+F75)</f>
        <v>25247.000000000004</v>
      </c>
      <c r="G67" s="29">
        <f t="shared" si="51"/>
        <v>-1001.2</v>
      </c>
      <c r="H67" s="29">
        <f t="shared" si="51"/>
        <v>0</v>
      </c>
      <c r="I67" s="30">
        <f t="shared" si="51"/>
        <v>24245.800000000003</v>
      </c>
      <c r="J67" s="14"/>
    </row>
    <row r="68" spans="1:10" ht="12.75" customHeight="1" x14ac:dyDescent="0.2">
      <c r="A68" s="8" t="s">
        <v>46</v>
      </c>
      <c r="B68" s="5">
        <v>0</v>
      </c>
      <c r="C68" s="5">
        <v>0</v>
      </c>
      <c r="D68" s="5">
        <v>0</v>
      </c>
      <c r="E68" s="3">
        <f t="shared" ref="E68:E69" si="52">SUM(B68+C68+D68)</f>
        <v>0</v>
      </c>
      <c r="F68" s="5">
        <v>0</v>
      </c>
      <c r="G68" s="5">
        <v>0</v>
      </c>
      <c r="H68" s="5">
        <v>0</v>
      </c>
      <c r="I68" s="31">
        <f t="shared" ref="I68:I69" si="53">SUM(F68+G68+H68)</f>
        <v>0</v>
      </c>
      <c r="J68" s="14"/>
    </row>
    <row r="69" spans="1:10" ht="12.75" customHeight="1" x14ac:dyDescent="0.2">
      <c r="A69" s="7" t="s">
        <v>47</v>
      </c>
      <c r="B69" s="3">
        <v>257.5</v>
      </c>
      <c r="C69" s="3">
        <v>0</v>
      </c>
      <c r="D69" s="3">
        <v>0</v>
      </c>
      <c r="E69" s="3">
        <f t="shared" si="52"/>
        <v>257.5</v>
      </c>
      <c r="F69" s="3">
        <v>257.5</v>
      </c>
      <c r="G69" s="3">
        <v>0</v>
      </c>
      <c r="H69" s="3">
        <v>0</v>
      </c>
      <c r="I69" s="31">
        <f t="shared" si="53"/>
        <v>257.5</v>
      </c>
      <c r="J69" s="14"/>
    </row>
    <row r="70" spans="1:10" ht="12.75" customHeight="1" x14ac:dyDescent="0.2">
      <c r="A70" s="8" t="s">
        <v>48</v>
      </c>
      <c r="B70" s="3">
        <f>SUM(B71+B72)</f>
        <v>27304.500000000004</v>
      </c>
      <c r="C70" s="3">
        <f t="shared" ref="C70:E70" si="54">SUM(C71+C72)</f>
        <v>-1333.6000000000001</v>
      </c>
      <c r="D70" s="3">
        <f t="shared" si="54"/>
        <v>0</v>
      </c>
      <c r="E70" s="3">
        <f t="shared" si="54"/>
        <v>25970.9</v>
      </c>
      <c r="F70" s="3">
        <f>SUM(F71+F72)</f>
        <v>24989.500000000004</v>
      </c>
      <c r="G70" s="3">
        <f t="shared" ref="G70:I70" si="55">SUM(G71+G72)</f>
        <v>-1001.2</v>
      </c>
      <c r="H70" s="3">
        <f t="shared" si="55"/>
        <v>0</v>
      </c>
      <c r="I70" s="31">
        <f t="shared" si="55"/>
        <v>23988.300000000003</v>
      </c>
      <c r="J70" s="14"/>
    </row>
    <row r="71" spans="1:10" ht="12.75" customHeight="1" x14ac:dyDescent="0.2">
      <c r="A71" s="8" t="s">
        <v>49</v>
      </c>
      <c r="B71" s="5">
        <v>0</v>
      </c>
      <c r="C71" s="5">
        <v>0</v>
      </c>
      <c r="D71" s="5">
        <v>0</v>
      </c>
      <c r="E71" s="3">
        <f t="shared" ref="E71" si="56">SUM(B71+C71+D71)</f>
        <v>0</v>
      </c>
      <c r="F71" s="5">
        <v>0</v>
      </c>
      <c r="G71" s="5">
        <v>0</v>
      </c>
      <c r="H71" s="5">
        <v>0</v>
      </c>
      <c r="I71" s="31">
        <f t="shared" ref="I71" si="57">SUM(F71+G71+H71)</f>
        <v>0</v>
      </c>
      <c r="J71" s="14"/>
    </row>
    <row r="72" spans="1:10" ht="12.75" customHeight="1" x14ac:dyDescent="0.2">
      <c r="A72" s="8" t="s">
        <v>50</v>
      </c>
      <c r="B72" s="3">
        <f>SUM(B73+B74)</f>
        <v>27304.500000000004</v>
      </c>
      <c r="C72" s="3">
        <f t="shared" ref="C72:E72" si="58">SUM(C73+C74)</f>
        <v>-1333.6000000000001</v>
      </c>
      <c r="D72" s="3">
        <f t="shared" si="58"/>
        <v>0</v>
      </c>
      <c r="E72" s="3">
        <f t="shared" si="58"/>
        <v>25970.9</v>
      </c>
      <c r="F72" s="3">
        <f>SUM(F73+F74)</f>
        <v>24989.500000000004</v>
      </c>
      <c r="G72" s="3">
        <f t="shared" ref="G72:I72" si="59">SUM(G73+G74)</f>
        <v>-1001.2</v>
      </c>
      <c r="H72" s="3">
        <f t="shared" si="59"/>
        <v>0</v>
      </c>
      <c r="I72" s="31">
        <f t="shared" si="59"/>
        <v>23988.300000000003</v>
      </c>
      <c r="J72" s="14"/>
    </row>
    <row r="73" spans="1:10" ht="12.75" customHeight="1" x14ac:dyDescent="0.2">
      <c r="A73" s="8" t="s">
        <v>51</v>
      </c>
      <c r="B73" s="3">
        <v>16654.300000000003</v>
      </c>
      <c r="C73" s="3">
        <v>-1086.4000000000001</v>
      </c>
      <c r="D73" s="3">
        <v>0.1</v>
      </c>
      <c r="E73" s="3">
        <f t="shared" ref="E73:E75" si="60">SUM(B73+C73+D73)</f>
        <v>15568.000000000004</v>
      </c>
      <c r="F73" s="3">
        <v>14639.500000000004</v>
      </c>
      <c r="G73" s="3">
        <v>-579.79999999999995</v>
      </c>
      <c r="H73" s="3">
        <v>0</v>
      </c>
      <c r="I73" s="31">
        <f t="shared" ref="I73:I75" si="61">SUM(F73+G73+H73)</f>
        <v>14059.700000000004</v>
      </c>
      <c r="J73" s="14"/>
    </row>
    <row r="74" spans="1:10" ht="12.75" customHeight="1" x14ac:dyDescent="0.2">
      <c r="A74" s="8" t="s">
        <v>52</v>
      </c>
      <c r="B74" s="3">
        <v>10650.2</v>
      </c>
      <c r="C74" s="3">
        <v>-247.2</v>
      </c>
      <c r="D74" s="3">
        <v>-0.1</v>
      </c>
      <c r="E74" s="3">
        <f t="shared" si="60"/>
        <v>10402.9</v>
      </c>
      <c r="F74" s="3">
        <v>10350</v>
      </c>
      <c r="G74" s="3">
        <v>-421.40000000000003</v>
      </c>
      <c r="H74" s="3">
        <v>0</v>
      </c>
      <c r="I74" s="31">
        <f t="shared" si="61"/>
        <v>9928.6</v>
      </c>
      <c r="J74" s="14"/>
    </row>
    <row r="75" spans="1:10" ht="12.75" customHeight="1" x14ac:dyDescent="0.2">
      <c r="A75" s="7" t="s">
        <v>53</v>
      </c>
      <c r="B75" s="5">
        <v>0</v>
      </c>
      <c r="C75" s="5">
        <v>0</v>
      </c>
      <c r="D75" s="5">
        <v>0</v>
      </c>
      <c r="E75" s="3">
        <f t="shared" si="60"/>
        <v>0</v>
      </c>
      <c r="F75" s="5">
        <v>0</v>
      </c>
      <c r="G75" s="5">
        <v>0</v>
      </c>
      <c r="H75" s="5">
        <v>0</v>
      </c>
      <c r="I75" s="31">
        <f t="shared" si="61"/>
        <v>0</v>
      </c>
      <c r="J75" s="14"/>
    </row>
    <row r="76" spans="1:10" ht="14.1" customHeight="1" x14ac:dyDescent="0.2">
      <c r="A76" s="26" t="s">
        <v>54</v>
      </c>
      <c r="B76" s="29">
        <f>SUM(B77+B78+B79+B82)</f>
        <v>17708.400000000001</v>
      </c>
      <c r="C76" s="29">
        <f t="shared" ref="C76:I76" si="62">SUM(C77+C78+C79+C82)</f>
        <v>237.60000000000008</v>
      </c>
      <c r="D76" s="29">
        <f t="shared" si="62"/>
        <v>0.2</v>
      </c>
      <c r="E76" s="29">
        <f t="shared" si="62"/>
        <v>17946.2</v>
      </c>
      <c r="F76" s="29">
        <f>SUM(F77+F78+F79+F82)</f>
        <v>14815.7</v>
      </c>
      <c r="G76" s="29">
        <f t="shared" si="62"/>
        <v>436.99999999999994</v>
      </c>
      <c r="H76" s="29">
        <f t="shared" si="62"/>
        <v>0</v>
      </c>
      <c r="I76" s="30">
        <f t="shared" si="62"/>
        <v>15252.7</v>
      </c>
      <c r="J76" s="14"/>
    </row>
    <row r="77" spans="1:10" ht="12.75" customHeight="1" x14ac:dyDescent="0.2">
      <c r="A77" s="8" t="s">
        <v>55</v>
      </c>
      <c r="B77" s="5">
        <v>0</v>
      </c>
      <c r="C77" s="5">
        <v>0</v>
      </c>
      <c r="D77" s="5">
        <v>0</v>
      </c>
      <c r="E77" s="3">
        <f t="shared" ref="E77:E78" si="63">SUM(B77+C77+D77)</f>
        <v>0</v>
      </c>
      <c r="F77" s="5">
        <v>0</v>
      </c>
      <c r="G77" s="5">
        <v>0</v>
      </c>
      <c r="H77" s="5">
        <v>0</v>
      </c>
      <c r="I77" s="31">
        <f t="shared" ref="I77:I78" si="64">SUM(F77+G77+H77)</f>
        <v>0</v>
      </c>
      <c r="J77" s="14"/>
    </row>
    <row r="78" spans="1:10" ht="12.75" customHeight="1" x14ac:dyDescent="0.2">
      <c r="A78" s="8" t="s">
        <v>157</v>
      </c>
      <c r="B78" s="3">
        <v>259.89999999999975</v>
      </c>
      <c r="C78" s="3">
        <v>82.3</v>
      </c>
      <c r="D78" s="3">
        <v>0</v>
      </c>
      <c r="E78" s="3">
        <f t="shared" si="63"/>
        <v>342.19999999999976</v>
      </c>
      <c r="F78" s="3">
        <v>18.5</v>
      </c>
      <c r="G78" s="3">
        <v>18.5</v>
      </c>
      <c r="H78" s="3">
        <v>0</v>
      </c>
      <c r="I78" s="31">
        <f t="shared" si="64"/>
        <v>37</v>
      </c>
      <c r="J78" s="14"/>
    </row>
    <row r="79" spans="1:10" ht="12.75" customHeight="1" x14ac:dyDescent="0.2">
      <c r="A79" s="7" t="s">
        <v>56</v>
      </c>
      <c r="B79" s="3">
        <f>SUM(B80+B81)</f>
        <v>14707.9</v>
      </c>
      <c r="C79" s="3">
        <f t="shared" ref="C79:E79" si="65">SUM(C80+C81)</f>
        <v>-227.49999999999997</v>
      </c>
      <c r="D79" s="3">
        <f t="shared" si="65"/>
        <v>0.1</v>
      </c>
      <c r="E79" s="3">
        <f t="shared" si="65"/>
        <v>14480.5</v>
      </c>
      <c r="F79" s="3">
        <f>SUM(F80+F81)</f>
        <v>11477.1</v>
      </c>
      <c r="G79" s="3">
        <f t="shared" ref="G79:I79" si="66">SUM(G80+G81)</f>
        <v>329.79999999999995</v>
      </c>
      <c r="H79" s="3">
        <f t="shared" si="66"/>
        <v>-0.1</v>
      </c>
      <c r="I79" s="31">
        <f t="shared" si="66"/>
        <v>11806.8</v>
      </c>
      <c r="J79" s="14"/>
    </row>
    <row r="80" spans="1:10" ht="12.75" customHeight="1" x14ac:dyDescent="0.2">
      <c r="A80" s="8" t="s">
        <v>12</v>
      </c>
      <c r="B80" s="3">
        <v>9264.4</v>
      </c>
      <c r="C80" s="3">
        <v>-145.89999999999998</v>
      </c>
      <c r="D80" s="3">
        <v>0.1</v>
      </c>
      <c r="E80" s="3">
        <f t="shared" ref="E80:E82" si="67">SUM(B80+C80+D80)</f>
        <v>9118.6</v>
      </c>
      <c r="F80" s="3">
        <v>7035.3000000000011</v>
      </c>
      <c r="G80" s="3">
        <v>436.4</v>
      </c>
      <c r="H80" s="3">
        <v>-0.1</v>
      </c>
      <c r="I80" s="31">
        <f t="shared" ref="I80:I82" si="68">SUM(F80+G80+H80)</f>
        <v>7471.6</v>
      </c>
      <c r="J80" s="14"/>
    </row>
    <row r="81" spans="1:10" ht="12.75" customHeight="1" x14ac:dyDescent="0.2">
      <c r="A81" s="8" t="s">
        <v>57</v>
      </c>
      <c r="B81" s="3">
        <v>5443.5</v>
      </c>
      <c r="C81" s="3">
        <v>-81.599999999999994</v>
      </c>
      <c r="D81" s="3">
        <v>0</v>
      </c>
      <c r="E81" s="3">
        <f t="shared" si="67"/>
        <v>5361.9</v>
      </c>
      <c r="F81" s="3">
        <v>4441.7999999999993</v>
      </c>
      <c r="G81" s="3">
        <v>-106.60000000000001</v>
      </c>
      <c r="H81" s="3">
        <v>0</v>
      </c>
      <c r="I81" s="31">
        <f t="shared" si="68"/>
        <v>4335.1999999999989</v>
      </c>
      <c r="J81" s="14"/>
    </row>
    <row r="82" spans="1:10" ht="12.75" customHeight="1" x14ac:dyDescent="0.2">
      <c r="A82" s="7" t="s">
        <v>58</v>
      </c>
      <c r="B82" s="3">
        <v>2740.6000000000013</v>
      </c>
      <c r="C82" s="3">
        <v>382.80000000000007</v>
      </c>
      <c r="D82" s="3">
        <v>0.1</v>
      </c>
      <c r="E82" s="3">
        <f t="shared" si="67"/>
        <v>3123.5000000000014</v>
      </c>
      <c r="F82" s="3">
        <v>3320.1000000000013</v>
      </c>
      <c r="G82" s="3">
        <v>88.7</v>
      </c>
      <c r="H82" s="3">
        <v>0.1</v>
      </c>
      <c r="I82" s="31">
        <f t="shared" si="68"/>
        <v>3408.900000000001</v>
      </c>
      <c r="J82" s="14"/>
    </row>
    <row r="83" spans="1:10" ht="14.1" customHeight="1" x14ac:dyDescent="0.2">
      <c r="A83" s="26" t="s">
        <v>59</v>
      </c>
      <c r="B83" s="29">
        <f>SUM(B84+B87+B90+B95)</f>
        <v>608.60000000000059</v>
      </c>
      <c r="C83" s="29">
        <f t="shared" ref="C83:E83" si="69">SUM(C84+C87+C90+C95)</f>
        <v>168.60000000000002</v>
      </c>
      <c r="D83" s="29">
        <f t="shared" si="69"/>
        <v>-0.1</v>
      </c>
      <c r="E83" s="29">
        <f t="shared" si="69"/>
        <v>777.10000000000059</v>
      </c>
      <c r="F83" s="29">
        <f>SUM(F84+F87+F90+F95)</f>
        <v>650.10000000000059</v>
      </c>
      <c r="G83" s="29">
        <f t="shared" ref="G83:I83" si="70">SUM(G84+G87+G90+G95)</f>
        <v>136.6</v>
      </c>
      <c r="H83" s="29">
        <f t="shared" si="70"/>
        <v>0</v>
      </c>
      <c r="I83" s="30">
        <f t="shared" si="70"/>
        <v>786.7000000000005</v>
      </c>
      <c r="J83" s="14"/>
    </row>
    <row r="84" spans="1:10" ht="12.75" customHeight="1" x14ac:dyDescent="0.2">
      <c r="A84" s="7" t="s">
        <v>60</v>
      </c>
      <c r="B84" s="3">
        <f>SUM(B85+B86)</f>
        <v>0.5</v>
      </c>
      <c r="C84" s="3">
        <f t="shared" ref="C84:E84" si="71">SUM(C85+C86)</f>
        <v>0</v>
      </c>
      <c r="D84" s="3">
        <f t="shared" si="71"/>
        <v>0</v>
      </c>
      <c r="E84" s="3">
        <f t="shared" si="71"/>
        <v>0.5</v>
      </c>
      <c r="F84" s="3">
        <f>SUM(F85+F86)</f>
        <v>0.5</v>
      </c>
      <c r="G84" s="3">
        <f t="shared" ref="G84:I84" si="72">SUM(G85+G86)</f>
        <v>0</v>
      </c>
      <c r="H84" s="3">
        <f t="shared" si="72"/>
        <v>0</v>
      </c>
      <c r="I84" s="31">
        <f t="shared" si="72"/>
        <v>0.5</v>
      </c>
      <c r="J84" s="14"/>
    </row>
    <row r="85" spans="1:10" ht="12.75" customHeight="1" x14ac:dyDescent="0.2">
      <c r="A85" s="8" t="s">
        <v>39</v>
      </c>
      <c r="B85" s="5">
        <v>0</v>
      </c>
      <c r="C85" s="5">
        <v>0</v>
      </c>
      <c r="D85" s="5">
        <v>0</v>
      </c>
      <c r="E85" s="3">
        <f t="shared" ref="E85:E86" si="73">SUM(B85+C85+D85)</f>
        <v>0</v>
      </c>
      <c r="F85" s="5">
        <v>0</v>
      </c>
      <c r="G85" s="5">
        <v>0</v>
      </c>
      <c r="H85" s="5">
        <v>0</v>
      </c>
      <c r="I85" s="31">
        <f t="shared" ref="I85:I86" si="74">SUM(F85+G85+H85)</f>
        <v>0</v>
      </c>
      <c r="J85" s="14"/>
    </row>
    <row r="86" spans="1:10" ht="12.75" customHeight="1" x14ac:dyDescent="0.2">
      <c r="A86" s="8" t="s">
        <v>44</v>
      </c>
      <c r="B86" s="3">
        <v>0.5</v>
      </c>
      <c r="C86" s="3">
        <v>0</v>
      </c>
      <c r="D86" s="3">
        <v>0</v>
      </c>
      <c r="E86" s="3">
        <f t="shared" si="73"/>
        <v>0.5</v>
      </c>
      <c r="F86" s="3">
        <v>0.5</v>
      </c>
      <c r="G86" s="3">
        <v>0</v>
      </c>
      <c r="H86" s="3">
        <v>0</v>
      </c>
      <c r="I86" s="31">
        <f t="shared" si="74"/>
        <v>0.5</v>
      </c>
      <c r="J86" s="14"/>
    </row>
    <row r="87" spans="1:10" ht="12.75" customHeight="1" x14ac:dyDescent="0.2">
      <c r="A87" s="7" t="s">
        <v>61</v>
      </c>
      <c r="B87" s="3">
        <f>SUM(B88+B89)</f>
        <v>91.800000000000011</v>
      </c>
      <c r="C87" s="3">
        <f t="shared" ref="C87:E87" si="75">SUM(C88+C89)</f>
        <v>110.9</v>
      </c>
      <c r="D87" s="3">
        <f t="shared" si="75"/>
        <v>-0.1</v>
      </c>
      <c r="E87" s="3">
        <f t="shared" si="75"/>
        <v>202.60000000000002</v>
      </c>
      <c r="F87" s="3">
        <f>SUM(F88+F89)</f>
        <v>89.80000000000004</v>
      </c>
      <c r="G87" s="3">
        <f t="shared" ref="G87:I87" si="76">SUM(G88+G89)</f>
        <v>11.2</v>
      </c>
      <c r="H87" s="3">
        <f t="shared" si="76"/>
        <v>0</v>
      </c>
      <c r="I87" s="31">
        <f t="shared" si="76"/>
        <v>101.00000000000004</v>
      </c>
      <c r="J87" s="14"/>
    </row>
    <row r="88" spans="1:10" ht="12.75" customHeight="1" x14ac:dyDescent="0.2">
      <c r="A88" s="8" t="s">
        <v>39</v>
      </c>
      <c r="B88" s="3">
        <v>73.8</v>
      </c>
      <c r="C88" s="3">
        <v>0</v>
      </c>
      <c r="D88" s="3">
        <v>0</v>
      </c>
      <c r="E88" s="3">
        <f t="shared" ref="E88:E89" si="77">SUM(B88+C88+D88)</f>
        <v>73.8</v>
      </c>
      <c r="F88" s="3">
        <v>73.8</v>
      </c>
      <c r="G88" s="3">
        <v>0</v>
      </c>
      <c r="H88" s="3">
        <v>0</v>
      </c>
      <c r="I88" s="31">
        <f t="shared" ref="I88:I89" si="78">SUM(F88+G88+H88)</f>
        <v>73.8</v>
      </c>
      <c r="J88" s="14"/>
    </row>
    <row r="89" spans="1:10" ht="12.75" customHeight="1" x14ac:dyDescent="0.2">
      <c r="A89" s="8" t="s">
        <v>44</v>
      </c>
      <c r="B89" s="3">
        <v>18.000000000000014</v>
      </c>
      <c r="C89" s="3">
        <v>110.9</v>
      </c>
      <c r="D89" s="3">
        <v>-0.1</v>
      </c>
      <c r="E89" s="3">
        <f t="shared" si="77"/>
        <v>128.80000000000004</v>
      </c>
      <c r="F89" s="3">
        <v>16.00000000000005</v>
      </c>
      <c r="G89" s="3">
        <v>11.2</v>
      </c>
      <c r="H89" s="3">
        <v>0</v>
      </c>
      <c r="I89" s="31">
        <f t="shared" si="78"/>
        <v>27.200000000000049</v>
      </c>
      <c r="J89" s="14"/>
    </row>
    <row r="90" spans="1:10" ht="12.75" customHeight="1" x14ac:dyDescent="0.2">
      <c r="A90" s="8" t="s">
        <v>62</v>
      </c>
      <c r="B90" s="3">
        <f>SUM(B91+B92)</f>
        <v>276.2000000000005</v>
      </c>
      <c r="C90" s="3">
        <f t="shared" ref="C90:E90" si="79">SUM(C91+C92)</f>
        <v>47.400000000000006</v>
      </c>
      <c r="D90" s="3">
        <f t="shared" si="79"/>
        <v>0</v>
      </c>
      <c r="E90" s="3">
        <f t="shared" si="79"/>
        <v>323.60000000000048</v>
      </c>
      <c r="F90" s="3">
        <f>SUM(F91+F92)</f>
        <v>259.70000000000044</v>
      </c>
      <c r="G90" s="3">
        <f t="shared" ref="G90:I90" si="80">SUM(G91+G92)</f>
        <v>102.7</v>
      </c>
      <c r="H90" s="3">
        <f t="shared" si="80"/>
        <v>0</v>
      </c>
      <c r="I90" s="31">
        <f t="shared" si="80"/>
        <v>362.40000000000043</v>
      </c>
      <c r="J90" s="14"/>
    </row>
    <row r="91" spans="1:10" ht="12.75" customHeight="1" x14ac:dyDescent="0.2">
      <c r="A91" s="8" t="s">
        <v>39</v>
      </c>
      <c r="B91" s="5">
        <v>0</v>
      </c>
      <c r="C91" s="5">
        <v>0</v>
      </c>
      <c r="D91" s="5">
        <v>0</v>
      </c>
      <c r="E91" s="3">
        <f>SUM(B91+C91+D91)</f>
        <v>0</v>
      </c>
      <c r="F91" s="5">
        <v>0</v>
      </c>
      <c r="G91" s="5">
        <v>0</v>
      </c>
      <c r="H91" s="5">
        <v>0</v>
      </c>
      <c r="I91" s="31">
        <f>SUM(F91+G91+H91)</f>
        <v>0</v>
      </c>
      <c r="J91" s="14"/>
    </row>
    <row r="92" spans="1:10" ht="12.75" customHeight="1" x14ac:dyDescent="0.2">
      <c r="A92" s="7" t="s">
        <v>44</v>
      </c>
      <c r="B92" s="3">
        <f>SUM(B93+B94)</f>
        <v>276.2000000000005</v>
      </c>
      <c r="C92" s="3">
        <f t="shared" ref="C92:E92" si="81">SUM(C93+C94)</f>
        <v>47.400000000000006</v>
      </c>
      <c r="D92" s="3">
        <f t="shared" si="81"/>
        <v>0</v>
      </c>
      <c r="E92" s="3">
        <f t="shared" si="81"/>
        <v>323.60000000000048</v>
      </c>
      <c r="F92" s="3">
        <f>SUM(F93+F94)</f>
        <v>259.70000000000044</v>
      </c>
      <c r="G92" s="3">
        <f t="shared" ref="G92:I92" si="82">SUM(G93+G94)</f>
        <v>102.7</v>
      </c>
      <c r="H92" s="3">
        <f t="shared" si="82"/>
        <v>0</v>
      </c>
      <c r="I92" s="31">
        <f t="shared" si="82"/>
        <v>362.40000000000043</v>
      </c>
      <c r="J92" s="14"/>
    </row>
    <row r="93" spans="1:10" ht="12.75" customHeight="1" x14ac:dyDescent="0.2">
      <c r="A93" s="8" t="s">
        <v>63</v>
      </c>
      <c r="B93" s="3">
        <v>196.30000000000049</v>
      </c>
      <c r="C93" s="3">
        <v>-9.8000000000000007</v>
      </c>
      <c r="D93" s="3">
        <v>0</v>
      </c>
      <c r="E93" s="3">
        <f t="shared" ref="E93:E94" si="83">SUM(B93+C93+D93)</f>
        <v>186.50000000000048</v>
      </c>
      <c r="F93" s="3">
        <v>190.60000000000045</v>
      </c>
      <c r="G93" s="3">
        <v>64.7</v>
      </c>
      <c r="H93" s="3">
        <v>0</v>
      </c>
      <c r="I93" s="31">
        <f t="shared" ref="I93:I94" si="84">SUM(F93+G93+H93)</f>
        <v>255.30000000000047</v>
      </c>
      <c r="J93" s="14"/>
    </row>
    <row r="94" spans="1:10" ht="12.75" customHeight="1" x14ac:dyDescent="0.2">
      <c r="A94" s="8" t="s">
        <v>64</v>
      </c>
      <c r="B94" s="3">
        <v>79.900000000000006</v>
      </c>
      <c r="C94" s="3">
        <v>57.2</v>
      </c>
      <c r="D94" s="3">
        <v>0</v>
      </c>
      <c r="E94" s="3">
        <f t="shared" si="83"/>
        <v>137.10000000000002</v>
      </c>
      <c r="F94" s="3">
        <v>69.099999999999994</v>
      </c>
      <c r="G94" s="3">
        <v>38</v>
      </c>
      <c r="H94" s="3">
        <v>0</v>
      </c>
      <c r="I94" s="31">
        <f t="shared" si="84"/>
        <v>107.1</v>
      </c>
      <c r="J94" s="14"/>
    </row>
    <row r="95" spans="1:10" ht="12.75" customHeight="1" x14ac:dyDescent="0.2">
      <c r="A95" s="8" t="s">
        <v>65</v>
      </c>
      <c r="B95" s="3">
        <f>SUM(B96+B97)</f>
        <v>240.10000000000002</v>
      </c>
      <c r="C95" s="3">
        <f t="shared" ref="C95:E95" si="85">SUM(C96+C97)</f>
        <v>10.299999999999999</v>
      </c>
      <c r="D95" s="3">
        <f t="shared" si="85"/>
        <v>0</v>
      </c>
      <c r="E95" s="3">
        <f t="shared" si="85"/>
        <v>250.40000000000006</v>
      </c>
      <c r="F95" s="3">
        <f>SUM(F96+F97)</f>
        <v>300.10000000000008</v>
      </c>
      <c r="G95" s="3">
        <f t="shared" ref="G95:I95" si="86">SUM(G96+G97)</f>
        <v>22.7</v>
      </c>
      <c r="H95" s="3">
        <f t="shared" si="86"/>
        <v>0</v>
      </c>
      <c r="I95" s="31">
        <f t="shared" si="86"/>
        <v>322.80000000000007</v>
      </c>
      <c r="J95" s="14"/>
    </row>
    <row r="96" spans="1:10" ht="12.75" customHeight="1" x14ac:dyDescent="0.2">
      <c r="A96" s="8" t="s">
        <v>66</v>
      </c>
      <c r="B96" s="5">
        <v>0</v>
      </c>
      <c r="C96" s="5">
        <v>0</v>
      </c>
      <c r="D96" s="5">
        <v>0</v>
      </c>
      <c r="E96" s="3">
        <f>SUM(B96+C96+D96)</f>
        <v>0</v>
      </c>
      <c r="F96" s="5">
        <v>0</v>
      </c>
      <c r="G96" s="5">
        <v>0</v>
      </c>
      <c r="H96" s="5">
        <v>0</v>
      </c>
      <c r="I96" s="31">
        <f>SUM(F96+G96+H96)</f>
        <v>0</v>
      </c>
      <c r="J96" s="14"/>
    </row>
    <row r="97" spans="1:10" ht="12.75" customHeight="1" x14ac:dyDescent="0.2">
      <c r="A97" s="8" t="s">
        <v>44</v>
      </c>
      <c r="B97" s="3">
        <f>SUM(B98+B99+B100+B101+B102)</f>
        <v>240.10000000000002</v>
      </c>
      <c r="C97" s="3">
        <f t="shared" ref="C97:I97" si="87">SUM(C98+C99+C100+C101+C102)</f>
        <v>10.299999999999999</v>
      </c>
      <c r="D97" s="3">
        <f t="shared" si="87"/>
        <v>0</v>
      </c>
      <c r="E97" s="3">
        <f t="shared" si="87"/>
        <v>250.40000000000006</v>
      </c>
      <c r="F97" s="3">
        <f>SUM(F98+F99+F100+F101+F102)</f>
        <v>300.10000000000008</v>
      </c>
      <c r="G97" s="3">
        <f t="shared" si="87"/>
        <v>22.7</v>
      </c>
      <c r="H97" s="3">
        <f t="shared" si="87"/>
        <v>0</v>
      </c>
      <c r="I97" s="31">
        <f t="shared" si="87"/>
        <v>322.80000000000007</v>
      </c>
      <c r="J97" s="14"/>
    </row>
    <row r="98" spans="1:10" ht="12.75" customHeight="1" x14ac:dyDescent="0.2">
      <c r="A98" s="8" t="s">
        <v>67</v>
      </c>
      <c r="B98" s="5">
        <v>0</v>
      </c>
      <c r="C98" s="5">
        <v>0</v>
      </c>
      <c r="D98" s="5">
        <v>0</v>
      </c>
      <c r="E98" s="3">
        <f t="shared" ref="E98:E102" si="88">SUM(B98+C98+D98)</f>
        <v>0</v>
      </c>
      <c r="F98" s="5">
        <v>0</v>
      </c>
      <c r="G98" s="5">
        <v>0</v>
      </c>
      <c r="H98" s="5">
        <v>0</v>
      </c>
      <c r="I98" s="31">
        <f t="shared" ref="I98:I102" si="89">SUM(F98+G98+H98)</f>
        <v>0</v>
      </c>
      <c r="J98" s="14"/>
    </row>
    <row r="99" spans="1:10" ht="12.75" customHeight="1" x14ac:dyDescent="0.2">
      <c r="A99" s="8" t="s">
        <v>68</v>
      </c>
      <c r="B99" s="3">
        <v>88.500000000000014</v>
      </c>
      <c r="C99" s="3">
        <v>2.4</v>
      </c>
      <c r="D99" s="3">
        <v>0</v>
      </c>
      <c r="E99" s="3">
        <f t="shared" si="88"/>
        <v>90.90000000000002</v>
      </c>
      <c r="F99" s="3">
        <v>98.100000000000037</v>
      </c>
      <c r="G99" s="3">
        <v>2.4</v>
      </c>
      <c r="H99" s="3">
        <v>0</v>
      </c>
      <c r="I99" s="31">
        <f t="shared" si="89"/>
        <v>100.50000000000004</v>
      </c>
      <c r="J99" s="14"/>
    </row>
    <row r="100" spans="1:10" ht="12.75" customHeight="1" x14ac:dyDescent="0.2">
      <c r="A100" s="8" t="s">
        <v>69</v>
      </c>
      <c r="B100" s="5">
        <v>0</v>
      </c>
      <c r="C100" s="5">
        <v>0</v>
      </c>
      <c r="D100" s="5">
        <v>0</v>
      </c>
      <c r="E100" s="3">
        <f t="shared" si="88"/>
        <v>0</v>
      </c>
      <c r="F100" s="5">
        <v>0</v>
      </c>
      <c r="G100" s="5">
        <v>0</v>
      </c>
      <c r="H100" s="5">
        <v>0</v>
      </c>
      <c r="I100" s="31">
        <f t="shared" si="89"/>
        <v>0</v>
      </c>
      <c r="J100" s="14"/>
    </row>
    <row r="101" spans="1:10" ht="12.75" customHeight="1" x14ac:dyDescent="0.2">
      <c r="A101" s="8" t="s">
        <v>70</v>
      </c>
      <c r="B101" s="3">
        <v>150.80000000000001</v>
      </c>
      <c r="C101" s="3">
        <v>7.8</v>
      </c>
      <c r="D101" s="3">
        <v>0</v>
      </c>
      <c r="E101" s="3">
        <f t="shared" si="88"/>
        <v>158.60000000000002</v>
      </c>
      <c r="F101" s="3">
        <v>200.80000000000004</v>
      </c>
      <c r="G101" s="3">
        <v>20.2</v>
      </c>
      <c r="H101" s="3">
        <v>0</v>
      </c>
      <c r="I101" s="31">
        <f t="shared" si="89"/>
        <v>221.00000000000003</v>
      </c>
      <c r="J101" s="14"/>
    </row>
    <row r="102" spans="1:10" ht="12.75" customHeight="1" x14ac:dyDescent="0.2">
      <c r="A102" s="8" t="s">
        <v>71</v>
      </c>
      <c r="B102" s="3">
        <v>0.8</v>
      </c>
      <c r="C102" s="3">
        <v>0.1</v>
      </c>
      <c r="D102" s="3">
        <v>0</v>
      </c>
      <c r="E102" s="3">
        <f t="shared" si="88"/>
        <v>0.9</v>
      </c>
      <c r="F102" s="3">
        <v>1.2</v>
      </c>
      <c r="G102" s="3">
        <v>0.1</v>
      </c>
      <c r="H102" s="3">
        <v>0</v>
      </c>
      <c r="I102" s="31">
        <f t="shared" si="89"/>
        <v>1.3</v>
      </c>
      <c r="J102" s="14"/>
    </row>
    <row r="103" spans="1:10" ht="15.95" customHeight="1" x14ac:dyDescent="0.2">
      <c r="A103" s="26" t="s">
        <v>72</v>
      </c>
      <c r="B103" s="29">
        <f>SUM(B104+B105+B106+B107+B116)</f>
        <v>4744.6000000000004</v>
      </c>
      <c r="C103" s="29">
        <f t="shared" ref="C103:I103" si="90">SUM(C104+C105+C106+C107+C116)</f>
        <v>-747</v>
      </c>
      <c r="D103" s="29">
        <f t="shared" si="90"/>
        <v>2.2999999999999998</v>
      </c>
      <c r="E103" s="29">
        <f t="shared" si="90"/>
        <v>3999.9000000000005</v>
      </c>
      <c r="F103" s="29">
        <f>SUM(F104+F105+F106+F107+F116)</f>
        <v>3787.8999999999996</v>
      </c>
      <c r="G103" s="29">
        <f t="shared" si="90"/>
        <v>-722.5</v>
      </c>
      <c r="H103" s="29">
        <f t="shared" si="90"/>
        <v>0</v>
      </c>
      <c r="I103" s="30">
        <f t="shared" si="90"/>
        <v>3065.3999999999996</v>
      </c>
      <c r="J103" s="14"/>
    </row>
    <row r="104" spans="1:10" ht="12.75" customHeight="1" x14ac:dyDescent="0.2">
      <c r="A104" s="8" t="s">
        <v>73</v>
      </c>
      <c r="B104" s="5">
        <v>0</v>
      </c>
      <c r="C104" s="5">
        <v>0</v>
      </c>
      <c r="D104" s="5">
        <v>0</v>
      </c>
      <c r="E104" s="3">
        <f t="shared" ref="E104:E106" si="91">SUM(B104+C104+D104)</f>
        <v>0</v>
      </c>
      <c r="F104" s="5">
        <v>0</v>
      </c>
      <c r="G104" s="5">
        <v>0</v>
      </c>
      <c r="H104" s="5">
        <v>0</v>
      </c>
      <c r="I104" s="31">
        <f t="shared" ref="I104:I106" si="92">SUM(F104+G104+H104)</f>
        <v>0</v>
      </c>
      <c r="J104" s="14"/>
    </row>
    <row r="105" spans="1:10" ht="12.75" customHeight="1" x14ac:dyDescent="0.2">
      <c r="A105" s="8" t="s">
        <v>74</v>
      </c>
      <c r="B105" s="3">
        <v>172.40000000000003</v>
      </c>
      <c r="C105" s="3">
        <v>0</v>
      </c>
      <c r="D105" s="3">
        <v>1.6</v>
      </c>
      <c r="E105" s="3">
        <f t="shared" si="91"/>
        <v>174.00000000000003</v>
      </c>
      <c r="F105" s="3">
        <v>182.50000000000003</v>
      </c>
      <c r="G105" s="3">
        <v>0</v>
      </c>
      <c r="H105" s="3">
        <v>0</v>
      </c>
      <c r="I105" s="31">
        <f t="shared" si="92"/>
        <v>182.50000000000003</v>
      </c>
      <c r="J105" s="14"/>
    </row>
    <row r="106" spans="1:10" ht="12.75" customHeight="1" x14ac:dyDescent="0.2">
      <c r="A106" s="8" t="s">
        <v>75</v>
      </c>
      <c r="B106" s="3">
        <v>73.100000000000009</v>
      </c>
      <c r="C106" s="3">
        <v>0</v>
      </c>
      <c r="D106" s="3">
        <v>0.7</v>
      </c>
      <c r="E106" s="3">
        <f t="shared" si="91"/>
        <v>73.800000000000011</v>
      </c>
      <c r="F106" s="3">
        <v>77.500000000000014</v>
      </c>
      <c r="G106" s="3">
        <v>0</v>
      </c>
      <c r="H106" s="3">
        <v>0</v>
      </c>
      <c r="I106" s="31">
        <f t="shared" si="92"/>
        <v>77.500000000000014</v>
      </c>
      <c r="J106" s="14"/>
    </row>
    <row r="107" spans="1:10" ht="12.75" customHeight="1" x14ac:dyDescent="0.2">
      <c r="A107" s="7" t="s">
        <v>76</v>
      </c>
      <c r="B107" s="3">
        <f>SUM(B108+B111)</f>
        <v>4499.1000000000004</v>
      </c>
      <c r="C107" s="3">
        <f t="shared" ref="C107:I107" si="93">SUM(C108+C111)</f>
        <v>-747</v>
      </c>
      <c r="D107" s="3">
        <f t="shared" si="93"/>
        <v>0</v>
      </c>
      <c r="E107" s="3">
        <f t="shared" si="93"/>
        <v>3752.1000000000004</v>
      </c>
      <c r="F107" s="3">
        <f>SUM(F108+F111)</f>
        <v>3527.8999999999996</v>
      </c>
      <c r="G107" s="3">
        <f t="shared" si="93"/>
        <v>-722.5</v>
      </c>
      <c r="H107" s="3">
        <f t="shared" si="93"/>
        <v>0</v>
      </c>
      <c r="I107" s="31">
        <f t="shared" si="93"/>
        <v>2805.3999999999996</v>
      </c>
      <c r="J107" s="14"/>
    </row>
    <row r="108" spans="1:10" ht="12.75" customHeight="1" x14ac:dyDescent="0.2">
      <c r="A108" s="7" t="s">
        <v>77</v>
      </c>
      <c r="B108" s="3">
        <f>SUM(B109+B110)</f>
        <v>3601.1000000000004</v>
      </c>
      <c r="C108" s="3">
        <f t="shared" ref="C108:E108" si="94">SUM(C109+C110)</f>
        <v>-851.6</v>
      </c>
      <c r="D108" s="3">
        <f t="shared" si="94"/>
        <v>0</v>
      </c>
      <c r="E108" s="3">
        <f t="shared" si="94"/>
        <v>2749.5000000000005</v>
      </c>
      <c r="F108" s="3">
        <f>SUM(F109+F110)</f>
        <v>2443.3000000000002</v>
      </c>
      <c r="G108" s="3">
        <f t="shared" ref="G108:I108" si="95">SUM(G109+G110)</f>
        <v>-776.9</v>
      </c>
      <c r="H108" s="3">
        <f t="shared" si="95"/>
        <v>0</v>
      </c>
      <c r="I108" s="31">
        <f t="shared" si="95"/>
        <v>1666.4</v>
      </c>
      <c r="J108" s="14"/>
    </row>
    <row r="109" spans="1:10" ht="12.75" customHeight="1" x14ac:dyDescent="0.2">
      <c r="A109" s="8" t="s">
        <v>78</v>
      </c>
      <c r="B109" s="5">
        <v>0</v>
      </c>
      <c r="C109" s="5">
        <v>0</v>
      </c>
      <c r="D109" s="5">
        <v>0</v>
      </c>
      <c r="E109" s="3">
        <f t="shared" ref="E109:E110" si="96">SUM(B109+C109+D109)</f>
        <v>0</v>
      </c>
      <c r="F109" s="5">
        <v>0</v>
      </c>
      <c r="G109" s="5">
        <v>0</v>
      </c>
      <c r="H109" s="5">
        <v>0</v>
      </c>
      <c r="I109" s="31">
        <f t="shared" ref="I109:I110" si="97">SUM(F109+G109+H109)</f>
        <v>0</v>
      </c>
      <c r="J109" s="14"/>
    </row>
    <row r="110" spans="1:10" ht="12.75" customHeight="1" x14ac:dyDescent="0.2">
      <c r="A110" s="8" t="s">
        <v>79</v>
      </c>
      <c r="B110" s="3">
        <v>3601.1000000000004</v>
      </c>
      <c r="C110" s="3">
        <v>-851.6</v>
      </c>
      <c r="D110" s="3">
        <v>0</v>
      </c>
      <c r="E110" s="3">
        <f t="shared" si="96"/>
        <v>2749.5000000000005</v>
      </c>
      <c r="F110" s="3">
        <v>2443.3000000000002</v>
      </c>
      <c r="G110" s="3">
        <v>-776.9</v>
      </c>
      <c r="H110" s="3">
        <v>0</v>
      </c>
      <c r="I110" s="31">
        <f t="shared" si="97"/>
        <v>1666.4</v>
      </c>
      <c r="J110" s="14"/>
    </row>
    <row r="111" spans="1:10" ht="12.75" customHeight="1" x14ac:dyDescent="0.2">
      <c r="A111" s="7" t="s">
        <v>80</v>
      </c>
      <c r="B111" s="3">
        <f>SUM(B112+B113+B114+B115)</f>
        <v>897.99999999999977</v>
      </c>
      <c r="C111" s="3">
        <f t="shared" ref="C111:E111" si="98">SUM(C112+C113+C114+C115)</f>
        <v>104.6</v>
      </c>
      <c r="D111" s="3">
        <f t="shared" si="98"/>
        <v>0</v>
      </c>
      <c r="E111" s="3">
        <f t="shared" si="98"/>
        <v>1002.5999999999998</v>
      </c>
      <c r="F111" s="3">
        <f>SUM(F112+F113+F114+F115)</f>
        <v>1084.5999999999997</v>
      </c>
      <c r="G111" s="3">
        <f t="shared" ref="G111:I111" si="99">SUM(G112+G113+G114+G115)</f>
        <v>54.4</v>
      </c>
      <c r="H111" s="3">
        <f t="shared" si="99"/>
        <v>0</v>
      </c>
      <c r="I111" s="31">
        <f t="shared" si="99"/>
        <v>1138.9999999999998</v>
      </c>
      <c r="J111" s="14"/>
    </row>
    <row r="112" spans="1:10" ht="12.75" customHeight="1" x14ac:dyDescent="0.2">
      <c r="A112" s="8" t="s">
        <v>81</v>
      </c>
      <c r="B112" s="5">
        <v>0</v>
      </c>
      <c r="C112" s="5">
        <v>0</v>
      </c>
      <c r="D112" s="5">
        <v>0</v>
      </c>
      <c r="E112" s="3">
        <f t="shared" ref="E112:E116" si="100">SUM(B112+C112+D112)</f>
        <v>0</v>
      </c>
      <c r="F112" s="5">
        <v>0</v>
      </c>
      <c r="G112" s="5">
        <v>0</v>
      </c>
      <c r="H112" s="5">
        <v>0</v>
      </c>
      <c r="I112" s="31">
        <f t="shared" ref="I112:I116" si="101">SUM(F112+G112+H112)</f>
        <v>0</v>
      </c>
      <c r="J112" s="14"/>
    </row>
    <row r="113" spans="1:10" ht="12.75" customHeight="1" x14ac:dyDescent="0.2">
      <c r="A113" s="8" t="s">
        <v>82</v>
      </c>
      <c r="B113" s="3">
        <v>897.99999999999977</v>
      </c>
      <c r="C113" s="3">
        <v>104.6</v>
      </c>
      <c r="D113" s="3">
        <v>0</v>
      </c>
      <c r="E113" s="3">
        <f t="shared" si="100"/>
        <v>1002.5999999999998</v>
      </c>
      <c r="F113" s="3">
        <v>1084.5999999999997</v>
      </c>
      <c r="G113" s="3">
        <v>54.4</v>
      </c>
      <c r="H113" s="3">
        <v>0</v>
      </c>
      <c r="I113" s="31">
        <f t="shared" si="101"/>
        <v>1138.9999999999998</v>
      </c>
      <c r="J113" s="14"/>
    </row>
    <row r="114" spans="1:10" ht="12.75" customHeight="1" x14ac:dyDescent="0.2">
      <c r="A114" s="8" t="s">
        <v>83</v>
      </c>
      <c r="B114" s="5">
        <v>0</v>
      </c>
      <c r="C114" s="5">
        <v>0</v>
      </c>
      <c r="D114" s="5">
        <v>0</v>
      </c>
      <c r="E114" s="3">
        <f t="shared" si="100"/>
        <v>0</v>
      </c>
      <c r="F114" s="5">
        <v>0</v>
      </c>
      <c r="G114" s="5">
        <v>0</v>
      </c>
      <c r="H114" s="5">
        <v>0</v>
      </c>
      <c r="I114" s="31">
        <f t="shared" si="101"/>
        <v>0</v>
      </c>
      <c r="J114" s="14"/>
    </row>
    <row r="115" spans="1:10" ht="12.75" customHeight="1" x14ac:dyDescent="0.2">
      <c r="A115" s="8" t="s">
        <v>84</v>
      </c>
      <c r="B115" s="5">
        <v>0</v>
      </c>
      <c r="C115" s="5">
        <v>0</v>
      </c>
      <c r="D115" s="5">
        <v>0</v>
      </c>
      <c r="E115" s="3">
        <f t="shared" si="100"/>
        <v>0</v>
      </c>
      <c r="F115" s="5">
        <v>0</v>
      </c>
      <c r="G115" s="5">
        <v>0</v>
      </c>
      <c r="H115" s="5">
        <v>0</v>
      </c>
      <c r="I115" s="31">
        <f t="shared" si="101"/>
        <v>0</v>
      </c>
      <c r="J115" s="14"/>
    </row>
    <row r="116" spans="1:10" ht="12.75" customHeight="1" x14ac:dyDescent="0.2">
      <c r="A116" s="8" t="s">
        <v>85</v>
      </c>
      <c r="B116" s="5">
        <v>0</v>
      </c>
      <c r="C116" s="5">
        <v>0</v>
      </c>
      <c r="D116" s="5">
        <v>0</v>
      </c>
      <c r="E116" s="3">
        <f t="shared" si="100"/>
        <v>0</v>
      </c>
      <c r="F116" s="5">
        <v>0</v>
      </c>
      <c r="G116" s="5">
        <v>0</v>
      </c>
      <c r="H116" s="5">
        <v>0</v>
      </c>
      <c r="I116" s="31">
        <f t="shared" si="101"/>
        <v>0</v>
      </c>
      <c r="J116" s="14"/>
    </row>
    <row r="117" spans="1:10" ht="15.95" customHeight="1" x14ac:dyDescent="0.2">
      <c r="A117" s="26" t="s">
        <v>86</v>
      </c>
      <c r="B117" s="29">
        <f>SUM(B118+B134+B158)</f>
        <v>120444.20000000001</v>
      </c>
      <c r="C117" s="29">
        <f t="shared" ref="C117:I117" si="102">SUM(C118+C134+C158)</f>
        <v>38.900000000000091</v>
      </c>
      <c r="D117" s="29">
        <f t="shared" si="102"/>
        <v>-249.59999999999997</v>
      </c>
      <c r="E117" s="29">
        <f t="shared" si="102"/>
        <v>120233.5</v>
      </c>
      <c r="F117" s="29">
        <f>SUM(F118+F134+F158)</f>
        <v>123156.4</v>
      </c>
      <c r="G117" s="29">
        <f t="shared" si="102"/>
        <v>313.79999999999995</v>
      </c>
      <c r="H117" s="29">
        <f t="shared" si="102"/>
        <v>-0.70000000000000107</v>
      </c>
      <c r="I117" s="30">
        <f t="shared" si="102"/>
        <v>123469.50000000001</v>
      </c>
      <c r="J117" s="15"/>
    </row>
    <row r="118" spans="1:10" ht="15.95" customHeight="1" x14ac:dyDescent="0.2">
      <c r="A118" s="26" t="s">
        <v>87</v>
      </c>
      <c r="B118" s="29">
        <f>SUM(B119+B127)</f>
        <v>44854.899999999994</v>
      </c>
      <c r="C118" s="29">
        <f t="shared" ref="C118:I118" si="103">SUM(C119+C127)</f>
        <v>1324.1</v>
      </c>
      <c r="D118" s="29">
        <f t="shared" si="103"/>
        <v>0.1</v>
      </c>
      <c r="E118" s="29">
        <f t="shared" si="103"/>
        <v>46179.099999999991</v>
      </c>
      <c r="F118" s="29">
        <f>SUM(F119+F127)</f>
        <v>50174.2</v>
      </c>
      <c r="G118" s="29">
        <f t="shared" si="103"/>
        <v>1098.5</v>
      </c>
      <c r="H118" s="29">
        <f t="shared" si="103"/>
        <v>0</v>
      </c>
      <c r="I118" s="30">
        <f t="shared" si="103"/>
        <v>51272.700000000004</v>
      </c>
      <c r="J118" s="14"/>
    </row>
    <row r="119" spans="1:10" ht="14.1" customHeight="1" x14ac:dyDescent="0.2">
      <c r="A119" s="26" t="s">
        <v>88</v>
      </c>
      <c r="B119" s="29">
        <f>SUM(B120+B121)</f>
        <v>36554.399999999994</v>
      </c>
      <c r="C119" s="29">
        <f t="shared" ref="C119:E119" si="104">SUM(C120+C121)</f>
        <v>1066.4000000000001</v>
      </c>
      <c r="D119" s="29">
        <f t="shared" si="104"/>
        <v>-0.1</v>
      </c>
      <c r="E119" s="29">
        <f t="shared" si="104"/>
        <v>37620.699999999997</v>
      </c>
      <c r="F119" s="29">
        <f>SUM(F120+F121)</f>
        <v>40794.800000000003</v>
      </c>
      <c r="G119" s="29">
        <f t="shared" ref="G119:I119" si="105">SUM(G120+G121)</f>
        <v>661</v>
      </c>
      <c r="H119" s="29">
        <f t="shared" si="105"/>
        <v>0</v>
      </c>
      <c r="I119" s="30">
        <f t="shared" si="105"/>
        <v>41455.800000000003</v>
      </c>
      <c r="J119" s="14"/>
    </row>
    <row r="120" spans="1:10" ht="12.75" customHeight="1" x14ac:dyDescent="0.2">
      <c r="A120" s="10" t="s">
        <v>89</v>
      </c>
      <c r="B120" s="5">
        <v>0</v>
      </c>
      <c r="C120" s="5">
        <v>0</v>
      </c>
      <c r="D120" s="5">
        <v>0</v>
      </c>
      <c r="E120" s="3">
        <f>SUM(B120+C120+D120)</f>
        <v>0</v>
      </c>
      <c r="F120" s="5">
        <v>0</v>
      </c>
      <c r="G120" s="5">
        <v>0</v>
      </c>
      <c r="H120" s="5">
        <v>0</v>
      </c>
      <c r="I120" s="31">
        <f>SUM(F120+G120+H120)</f>
        <v>0</v>
      </c>
      <c r="J120" s="14"/>
    </row>
    <row r="121" spans="1:10" ht="12.75" customHeight="1" x14ac:dyDescent="0.2">
      <c r="A121" s="7" t="s">
        <v>90</v>
      </c>
      <c r="B121" s="3">
        <f>SUM(B122)</f>
        <v>36554.399999999994</v>
      </c>
      <c r="C121" s="3">
        <f t="shared" ref="C121:E121" si="106">SUM(C122)</f>
        <v>1066.4000000000001</v>
      </c>
      <c r="D121" s="3">
        <f t="shared" si="106"/>
        <v>-0.1</v>
      </c>
      <c r="E121" s="3">
        <f t="shared" si="106"/>
        <v>37620.699999999997</v>
      </c>
      <c r="F121" s="3">
        <f>SUM(F122)</f>
        <v>40794.800000000003</v>
      </c>
      <c r="G121" s="3">
        <f t="shared" ref="G121:I121" si="107">SUM(G122)</f>
        <v>661</v>
      </c>
      <c r="H121" s="3">
        <f t="shared" si="107"/>
        <v>0</v>
      </c>
      <c r="I121" s="31">
        <f t="shared" si="107"/>
        <v>41455.800000000003</v>
      </c>
      <c r="J121" s="14"/>
    </row>
    <row r="122" spans="1:10" ht="12.75" customHeight="1" x14ac:dyDescent="0.2">
      <c r="A122" s="7" t="s">
        <v>91</v>
      </c>
      <c r="B122" s="3">
        <f>SUM(B123+B124+B125+B126)</f>
        <v>36554.399999999994</v>
      </c>
      <c r="C122" s="3">
        <f t="shared" ref="C122:E122" si="108">SUM(C123+C124+C125+C126)</f>
        <v>1066.4000000000001</v>
      </c>
      <c r="D122" s="3">
        <f t="shared" si="108"/>
        <v>-0.1</v>
      </c>
      <c r="E122" s="3">
        <f t="shared" si="108"/>
        <v>37620.699999999997</v>
      </c>
      <c r="F122" s="3">
        <f>SUM(F123+F124+F125+F126)</f>
        <v>40794.800000000003</v>
      </c>
      <c r="G122" s="3">
        <f t="shared" ref="G122:I122" si="109">SUM(G123+G124+G125+G126)</f>
        <v>661</v>
      </c>
      <c r="H122" s="3">
        <f t="shared" si="109"/>
        <v>0</v>
      </c>
      <c r="I122" s="31">
        <f t="shared" si="109"/>
        <v>41455.800000000003</v>
      </c>
      <c r="J122" s="14"/>
    </row>
    <row r="123" spans="1:10" ht="12.75" customHeight="1" x14ac:dyDescent="0.2">
      <c r="A123" s="8" t="s">
        <v>92</v>
      </c>
      <c r="B123" s="3">
        <v>6785.5</v>
      </c>
      <c r="C123" s="3">
        <v>160.89999999999998</v>
      </c>
      <c r="D123" s="3">
        <v>0</v>
      </c>
      <c r="E123" s="3">
        <f t="shared" ref="E123:E126" si="110">SUM(B123+C123+D123)</f>
        <v>6946.4</v>
      </c>
      <c r="F123" s="3">
        <v>7211.7</v>
      </c>
      <c r="G123" s="3">
        <v>-265.39999999999998</v>
      </c>
      <c r="H123" s="3">
        <v>0</v>
      </c>
      <c r="I123" s="31">
        <f t="shared" ref="I123:I126" si="111">SUM(F123+G123+H123)</f>
        <v>6946.3</v>
      </c>
      <c r="J123" s="14"/>
    </row>
    <row r="124" spans="1:10" ht="12.75" customHeight="1" x14ac:dyDescent="0.2">
      <c r="A124" s="8" t="s">
        <v>64</v>
      </c>
      <c r="B124" s="3">
        <v>2862.6999999999994</v>
      </c>
      <c r="C124" s="3">
        <v>100.9</v>
      </c>
      <c r="D124" s="3">
        <v>0</v>
      </c>
      <c r="E124" s="3">
        <f t="shared" si="110"/>
        <v>2963.5999999999995</v>
      </c>
      <c r="F124" s="3">
        <v>2811.4999999999995</v>
      </c>
      <c r="G124" s="3">
        <v>255.20000000000002</v>
      </c>
      <c r="H124" s="3">
        <v>0</v>
      </c>
      <c r="I124" s="31">
        <f t="shared" si="111"/>
        <v>3066.6999999999994</v>
      </c>
      <c r="J124" s="14"/>
    </row>
    <row r="125" spans="1:10" ht="12.75" customHeight="1" x14ac:dyDescent="0.2">
      <c r="A125" s="8" t="s">
        <v>70</v>
      </c>
      <c r="B125" s="3">
        <v>3844.6999999999994</v>
      </c>
      <c r="C125" s="3">
        <v>81</v>
      </c>
      <c r="D125" s="3">
        <v>-0.1</v>
      </c>
      <c r="E125" s="3">
        <f t="shared" si="110"/>
        <v>3925.5999999999995</v>
      </c>
      <c r="F125" s="3">
        <v>4247.2</v>
      </c>
      <c r="G125" s="3">
        <v>86.1</v>
      </c>
      <c r="H125" s="3">
        <v>0</v>
      </c>
      <c r="I125" s="31">
        <f t="shared" si="111"/>
        <v>4333.3</v>
      </c>
      <c r="J125" s="14"/>
    </row>
    <row r="126" spans="1:10" ht="12.75" customHeight="1" x14ac:dyDescent="0.2">
      <c r="A126" s="8" t="s">
        <v>93</v>
      </c>
      <c r="B126" s="3">
        <v>23061.5</v>
      </c>
      <c r="C126" s="3">
        <v>723.6</v>
      </c>
      <c r="D126" s="3">
        <v>0</v>
      </c>
      <c r="E126" s="3">
        <f t="shared" si="110"/>
        <v>23785.1</v>
      </c>
      <c r="F126" s="3">
        <v>26524.400000000001</v>
      </c>
      <c r="G126" s="3">
        <v>585.1</v>
      </c>
      <c r="H126" s="3">
        <v>0</v>
      </c>
      <c r="I126" s="31">
        <f t="shared" si="111"/>
        <v>27109.5</v>
      </c>
      <c r="J126" s="14"/>
    </row>
    <row r="127" spans="1:10" ht="14.1" customHeight="1" x14ac:dyDescent="0.2">
      <c r="A127" s="26" t="s">
        <v>94</v>
      </c>
      <c r="B127" s="29">
        <f>SUM(B128+B131)</f>
        <v>8300.5</v>
      </c>
      <c r="C127" s="29">
        <f t="shared" ref="C127:I127" si="112">SUM(C128+C131)</f>
        <v>257.69999999999993</v>
      </c>
      <c r="D127" s="29">
        <f t="shared" si="112"/>
        <v>0.2</v>
      </c>
      <c r="E127" s="29">
        <f t="shared" si="112"/>
        <v>8558.3999999999978</v>
      </c>
      <c r="F127" s="29">
        <f>SUM(F128+F131)</f>
        <v>9379.3999999999978</v>
      </c>
      <c r="G127" s="29">
        <f t="shared" si="112"/>
        <v>437.50000000000006</v>
      </c>
      <c r="H127" s="29">
        <f t="shared" si="112"/>
        <v>0</v>
      </c>
      <c r="I127" s="30">
        <f t="shared" si="112"/>
        <v>9816.9000000000015</v>
      </c>
      <c r="J127" s="14"/>
    </row>
    <row r="128" spans="1:10" ht="12.75" customHeight="1" x14ac:dyDescent="0.2">
      <c r="A128" s="7" t="s">
        <v>95</v>
      </c>
      <c r="B128" s="3">
        <f>SUM(B129+B130)</f>
        <v>-5777.0999999999995</v>
      </c>
      <c r="C128" s="3">
        <f t="shared" ref="C128:E128" si="113">SUM(C129+C130)</f>
        <v>-239.10000000000002</v>
      </c>
      <c r="D128" s="3">
        <f t="shared" si="113"/>
        <v>0.1</v>
      </c>
      <c r="E128" s="3">
        <f t="shared" si="113"/>
        <v>-6016.0999999999995</v>
      </c>
      <c r="F128" s="3">
        <f>SUM(F129+F130)</f>
        <v>-6523.3999999999987</v>
      </c>
      <c r="G128" s="3">
        <f t="shared" ref="G128:I128" si="114">SUM(G129+G130)</f>
        <v>-127.2</v>
      </c>
      <c r="H128" s="3">
        <f t="shared" si="114"/>
        <v>0</v>
      </c>
      <c r="I128" s="31">
        <f t="shared" si="114"/>
        <v>-6650.5999999999985</v>
      </c>
      <c r="J128" s="14"/>
    </row>
    <row r="129" spans="1:10" ht="12.75" customHeight="1" x14ac:dyDescent="0.2">
      <c r="A129" s="8" t="s">
        <v>14</v>
      </c>
      <c r="B129" s="3">
        <v>-1810.5</v>
      </c>
      <c r="C129" s="3">
        <v>-63.8</v>
      </c>
      <c r="D129" s="3">
        <v>0.1</v>
      </c>
      <c r="E129" s="3">
        <f>SUM(B129+C129+D129)</f>
        <v>-1874.2</v>
      </c>
      <c r="F129" s="3">
        <v>-2094.3999999999996</v>
      </c>
      <c r="G129" s="3">
        <v>-57</v>
      </c>
      <c r="H129" s="3">
        <v>0</v>
      </c>
      <c r="I129" s="31">
        <f>SUM(F129+G129+H129)</f>
        <v>-2151.3999999999996</v>
      </c>
      <c r="J129" s="14"/>
    </row>
    <row r="130" spans="1:10" ht="12.75" customHeight="1" x14ac:dyDescent="0.2">
      <c r="A130" s="8" t="s">
        <v>15</v>
      </c>
      <c r="B130" s="3">
        <v>-3966.5999999999995</v>
      </c>
      <c r="C130" s="3">
        <v>-175.3</v>
      </c>
      <c r="D130" s="3">
        <v>0</v>
      </c>
      <c r="E130" s="3">
        <f>SUM(B130+C130+D130)</f>
        <v>-4141.8999999999996</v>
      </c>
      <c r="F130" s="3">
        <v>-4428.9999999999991</v>
      </c>
      <c r="G130" s="3">
        <v>-70.2</v>
      </c>
      <c r="H130" s="3">
        <v>0</v>
      </c>
      <c r="I130" s="31">
        <f>SUM(F130+G130+H130)</f>
        <v>-4499.1999999999989</v>
      </c>
      <c r="J130" s="14"/>
    </row>
    <row r="131" spans="1:10" ht="12.75" customHeight="1" x14ac:dyDescent="0.2">
      <c r="A131" s="7" t="s">
        <v>96</v>
      </c>
      <c r="B131" s="3">
        <f>SUM(B132+B133)</f>
        <v>14077.599999999999</v>
      </c>
      <c r="C131" s="3">
        <f t="shared" ref="C131:E131" si="115">SUM(C132+C133)</f>
        <v>496.79999999999995</v>
      </c>
      <c r="D131" s="3">
        <f t="shared" si="115"/>
        <v>0.1</v>
      </c>
      <c r="E131" s="3">
        <f t="shared" si="115"/>
        <v>14574.499999999996</v>
      </c>
      <c r="F131" s="3">
        <f>SUM(F132+F133)</f>
        <v>15902.799999999997</v>
      </c>
      <c r="G131" s="3">
        <f t="shared" ref="G131:I131" si="116">SUM(G132+G133)</f>
        <v>564.70000000000005</v>
      </c>
      <c r="H131" s="3">
        <f t="shared" si="116"/>
        <v>0</v>
      </c>
      <c r="I131" s="31">
        <f t="shared" si="116"/>
        <v>16467.5</v>
      </c>
      <c r="J131" s="14"/>
    </row>
    <row r="132" spans="1:10" ht="12.75" customHeight="1" x14ac:dyDescent="0.2">
      <c r="A132" s="8" t="s">
        <v>14</v>
      </c>
      <c r="B132" s="3">
        <v>4139.8999999999987</v>
      </c>
      <c r="C132" s="3">
        <v>83.4</v>
      </c>
      <c r="D132" s="3">
        <v>0.1</v>
      </c>
      <c r="E132" s="3">
        <f>SUM(B132+C132+D132)</f>
        <v>4223.3999999999987</v>
      </c>
      <c r="F132" s="3">
        <v>4468.8999999999996</v>
      </c>
      <c r="G132" s="3">
        <v>106</v>
      </c>
      <c r="H132" s="3">
        <v>0</v>
      </c>
      <c r="I132" s="31">
        <f>SUM(F132+G132+H132)</f>
        <v>4574.8999999999996</v>
      </c>
      <c r="J132" s="14"/>
    </row>
    <row r="133" spans="1:10" ht="12.75" customHeight="1" x14ac:dyDescent="0.2">
      <c r="A133" s="8" t="s">
        <v>15</v>
      </c>
      <c r="B133" s="3">
        <v>9937.6999999999989</v>
      </c>
      <c r="C133" s="3">
        <v>413.4</v>
      </c>
      <c r="D133" s="3">
        <v>0</v>
      </c>
      <c r="E133" s="3">
        <f>SUM(B133+C133+D133)</f>
        <v>10351.099999999999</v>
      </c>
      <c r="F133" s="3">
        <v>11433.899999999998</v>
      </c>
      <c r="G133" s="3">
        <v>458.7</v>
      </c>
      <c r="H133" s="3">
        <v>0</v>
      </c>
      <c r="I133" s="31">
        <f>SUM(F133+G133+H133)</f>
        <v>11892.599999999999</v>
      </c>
      <c r="J133" s="14"/>
    </row>
    <row r="134" spans="1:10" ht="15.95" customHeight="1" x14ac:dyDescent="0.2">
      <c r="A134" s="26" t="s">
        <v>18</v>
      </c>
      <c r="B134" s="29">
        <f>SUM(B135+B136)</f>
        <v>16183.8</v>
      </c>
      <c r="C134" s="29">
        <f t="shared" ref="C134:E134" si="117">SUM(C135+C136)</f>
        <v>137.9</v>
      </c>
      <c r="D134" s="29">
        <f t="shared" si="117"/>
        <v>-259.5</v>
      </c>
      <c r="E134" s="29">
        <f t="shared" si="117"/>
        <v>16062.2</v>
      </c>
      <c r="F134" s="29">
        <f>SUM(F135+F136)</f>
        <v>17473.800000000003</v>
      </c>
      <c r="G134" s="29">
        <f t="shared" ref="G134:I134" si="118">SUM(G135+G136)</f>
        <v>-454</v>
      </c>
      <c r="H134" s="29">
        <f t="shared" si="118"/>
        <v>-14.3</v>
      </c>
      <c r="I134" s="30">
        <f t="shared" si="118"/>
        <v>17005.5</v>
      </c>
      <c r="J134" s="14"/>
    </row>
    <row r="135" spans="1:10" ht="14.1" customHeight="1" x14ac:dyDescent="0.2">
      <c r="A135" s="26" t="s">
        <v>97</v>
      </c>
      <c r="B135" s="27">
        <v>0</v>
      </c>
      <c r="C135" s="27">
        <v>0</v>
      </c>
      <c r="D135" s="27">
        <v>0</v>
      </c>
      <c r="E135" s="29">
        <f>SUM(B135+C135+D135)</f>
        <v>0</v>
      </c>
      <c r="F135" s="27">
        <v>0</v>
      </c>
      <c r="G135" s="27">
        <v>0</v>
      </c>
      <c r="H135" s="27">
        <v>0</v>
      </c>
      <c r="I135" s="30">
        <f>SUM(F135+G135+H135)</f>
        <v>0</v>
      </c>
      <c r="J135" s="14"/>
    </row>
    <row r="136" spans="1:10" ht="14.1" customHeight="1" x14ac:dyDescent="0.2">
      <c r="A136" s="26" t="s">
        <v>98</v>
      </c>
      <c r="B136" s="29">
        <f>SUM(B137+B144+B151)</f>
        <v>16183.8</v>
      </c>
      <c r="C136" s="29">
        <f t="shared" ref="C136:I136" si="119">SUM(C137+C144+C151)</f>
        <v>137.9</v>
      </c>
      <c r="D136" s="29">
        <f t="shared" si="119"/>
        <v>-259.5</v>
      </c>
      <c r="E136" s="29">
        <f t="shared" si="119"/>
        <v>16062.2</v>
      </c>
      <c r="F136" s="29">
        <f>SUM(F137+F144+F151)</f>
        <v>17473.800000000003</v>
      </c>
      <c r="G136" s="29">
        <f t="shared" si="119"/>
        <v>-454</v>
      </c>
      <c r="H136" s="29">
        <f t="shared" si="119"/>
        <v>-14.3</v>
      </c>
      <c r="I136" s="30">
        <f t="shared" si="119"/>
        <v>17005.5</v>
      </c>
      <c r="J136" s="14"/>
    </row>
    <row r="137" spans="1:10" ht="12.75" customHeight="1" x14ac:dyDescent="0.2">
      <c r="A137" s="7" t="s">
        <v>99</v>
      </c>
      <c r="B137" s="3">
        <f>SUM(B138+B139+B140)+B143</f>
        <v>15542.3</v>
      </c>
      <c r="C137" s="3">
        <f>SUM(C138+C139+C140)+C143</f>
        <v>202.4</v>
      </c>
      <c r="D137" s="3">
        <f t="shared" ref="D137:G137" si="120">SUM(D138+D139+D140)+D143</f>
        <v>-259.5</v>
      </c>
      <c r="E137" s="3">
        <f t="shared" si="120"/>
        <v>15485.2</v>
      </c>
      <c r="F137" s="3">
        <f>SUM(F138+F139+F140)+F143</f>
        <v>17033.400000000001</v>
      </c>
      <c r="G137" s="3">
        <f t="shared" si="120"/>
        <v>-393.5</v>
      </c>
      <c r="H137" s="3">
        <f t="shared" ref="H137" si="121">SUM(H138+H139+H140)+H143</f>
        <v>-14.3</v>
      </c>
      <c r="I137" s="31">
        <f t="shared" ref="I137" si="122">SUM(I138+I139+I140)+I143</f>
        <v>16625.599999999999</v>
      </c>
      <c r="J137" s="14"/>
    </row>
    <row r="138" spans="1:10" ht="12.75" customHeight="1" x14ac:dyDescent="0.2">
      <c r="A138" s="8" t="s">
        <v>100</v>
      </c>
      <c r="B138" s="3">
        <v>0</v>
      </c>
      <c r="C138" s="3">
        <v>0</v>
      </c>
      <c r="D138" s="3">
        <v>0</v>
      </c>
      <c r="E138" s="3">
        <f t="shared" ref="E138:E139" si="123">SUM(B138+C138+D138)</f>
        <v>0</v>
      </c>
      <c r="F138" s="3">
        <v>0</v>
      </c>
      <c r="G138" s="3">
        <v>0</v>
      </c>
      <c r="H138" s="3">
        <v>0</v>
      </c>
      <c r="I138" s="31">
        <f t="shared" ref="I138:I139" si="124">SUM(F138+G138+H138)</f>
        <v>0</v>
      </c>
      <c r="J138" s="14"/>
    </row>
    <row r="139" spans="1:10" ht="12.75" customHeight="1" x14ac:dyDescent="0.2">
      <c r="A139" s="8" t="s">
        <v>101</v>
      </c>
      <c r="B139" s="3">
        <v>9445.1999999999989</v>
      </c>
      <c r="C139" s="3">
        <v>0</v>
      </c>
      <c r="D139" s="3">
        <v>-259.5</v>
      </c>
      <c r="E139" s="3">
        <f t="shared" si="123"/>
        <v>9185.6999999999989</v>
      </c>
      <c r="F139" s="3">
        <v>10444.999999999998</v>
      </c>
      <c r="G139" s="3">
        <v>0</v>
      </c>
      <c r="H139" s="3">
        <v>-14.3</v>
      </c>
      <c r="I139" s="31">
        <f t="shared" si="124"/>
        <v>10430.699999999999</v>
      </c>
      <c r="J139" s="14"/>
    </row>
    <row r="140" spans="1:10" ht="12.75" customHeight="1" x14ac:dyDescent="0.2">
      <c r="A140" s="8" t="s">
        <v>102</v>
      </c>
      <c r="B140" s="3">
        <f>SUM(B141+B142)</f>
        <v>6097.1</v>
      </c>
      <c r="C140" s="3">
        <f t="shared" ref="C140:E140" si="125">SUM(C141+C142)</f>
        <v>202.4</v>
      </c>
      <c r="D140" s="3">
        <f t="shared" si="125"/>
        <v>0</v>
      </c>
      <c r="E140" s="3">
        <f t="shared" si="125"/>
        <v>6299.5000000000009</v>
      </c>
      <c r="F140" s="3">
        <f>SUM(F141+F142)</f>
        <v>6588.4000000000015</v>
      </c>
      <c r="G140" s="3">
        <f t="shared" ref="G140:I140" si="126">SUM(G141+G142)</f>
        <v>-393.5</v>
      </c>
      <c r="H140" s="3">
        <f t="shared" si="126"/>
        <v>0</v>
      </c>
      <c r="I140" s="31">
        <f t="shared" si="126"/>
        <v>6194.9000000000015</v>
      </c>
      <c r="J140" s="14"/>
    </row>
    <row r="141" spans="1:10" ht="12.75" customHeight="1" x14ac:dyDescent="0.2">
      <c r="A141" s="8" t="s">
        <v>92</v>
      </c>
      <c r="B141" s="3">
        <v>2576.6999999999998</v>
      </c>
      <c r="C141" s="3">
        <v>187.3</v>
      </c>
      <c r="D141" s="3">
        <v>0.1</v>
      </c>
      <c r="E141" s="3">
        <f t="shared" ref="E141:E143" si="127">SUM(B141+C141+D141)</f>
        <v>2764.1</v>
      </c>
      <c r="F141" s="3">
        <v>3224</v>
      </c>
      <c r="G141" s="3">
        <v>-110</v>
      </c>
      <c r="H141" s="3">
        <v>0</v>
      </c>
      <c r="I141" s="31">
        <f t="shared" ref="I141:I143" si="128">SUM(F141+G141+H141)</f>
        <v>3114</v>
      </c>
      <c r="J141" s="14"/>
    </row>
    <row r="142" spans="1:10" ht="12.75" customHeight="1" x14ac:dyDescent="0.2">
      <c r="A142" s="8" t="s">
        <v>64</v>
      </c>
      <c r="B142" s="3">
        <v>3520.400000000001</v>
      </c>
      <c r="C142" s="3">
        <v>15.1</v>
      </c>
      <c r="D142" s="3">
        <v>-0.1</v>
      </c>
      <c r="E142" s="3">
        <f t="shared" si="127"/>
        <v>3535.400000000001</v>
      </c>
      <c r="F142" s="3">
        <v>3364.400000000001</v>
      </c>
      <c r="G142" s="3">
        <v>-283.5</v>
      </c>
      <c r="H142" s="3">
        <v>0</v>
      </c>
      <c r="I142" s="31">
        <f t="shared" si="128"/>
        <v>3080.900000000001</v>
      </c>
      <c r="J142" s="14"/>
    </row>
    <row r="143" spans="1:10" ht="12.75" customHeight="1" x14ac:dyDescent="0.2">
      <c r="A143" s="8" t="s">
        <v>103</v>
      </c>
      <c r="B143" s="5">
        <v>0</v>
      </c>
      <c r="C143" s="5">
        <v>0</v>
      </c>
      <c r="D143" s="5">
        <v>0</v>
      </c>
      <c r="E143" s="3">
        <f t="shared" si="127"/>
        <v>0</v>
      </c>
      <c r="F143" s="5">
        <v>0</v>
      </c>
      <c r="G143" s="5">
        <v>0</v>
      </c>
      <c r="H143" s="5">
        <v>0</v>
      </c>
      <c r="I143" s="31">
        <f t="shared" si="128"/>
        <v>0</v>
      </c>
      <c r="J143" s="14"/>
    </row>
    <row r="144" spans="1:10" ht="12.75" customHeight="1" x14ac:dyDescent="0.2">
      <c r="A144" s="7" t="s">
        <v>104</v>
      </c>
      <c r="B144" s="3">
        <f>SUM(B145+B146+B147)+B150</f>
        <v>418.50000000000006</v>
      </c>
      <c r="C144" s="3">
        <f>SUM(C145+C146+C147)+C150</f>
        <v>-59.000000000000007</v>
      </c>
      <c r="D144" s="3">
        <f t="shared" ref="D144" si="129">SUM(D145+D146+D147)+D150</f>
        <v>0</v>
      </c>
      <c r="E144" s="3">
        <f t="shared" ref="E144" si="130">SUM(E145+E146+E147)+E150</f>
        <v>359.50000000000006</v>
      </c>
      <c r="F144" s="3">
        <f>SUM(F145+F146+F147)+F150</f>
        <v>252.4</v>
      </c>
      <c r="G144" s="3">
        <f t="shared" ref="G144:H144" si="131">SUM(G145+G146+G147)+G150</f>
        <v>-67</v>
      </c>
      <c r="H144" s="3">
        <f t="shared" si="131"/>
        <v>0</v>
      </c>
      <c r="I144" s="31">
        <f t="shared" ref="I144" si="132">SUM(I145+I146+I147)+I150</f>
        <v>185.4</v>
      </c>
      <c r="J144" s="14"/>
    </row>
    <row r="145" spans="1:10" ht="12.75" customHeight="1" x14ac:dyDescent="0.2">
      <c r="A145" s="8" t="s">
        <v>100</v>
      </c>
      <c r="B145" s="5">
        <v>0</v>
      </c>
      <c r="C145" s="5">
        <v>0</v>
      </c>
      <c r="D145" s="5">
        <v>0</v>
      </c>
      <c r="E145" s="3">
        <f t="shared" ref="E145:E146" si="133">SUM(B145+C145+D145)</f>
        <v>0</v>
      </c>
      <c r="F145" s="5">
        <v>0</v>
      </c>
      <c r="G145" s="5">
        <v>0</v>
      </c>
      <c r="H145" s="5">
        <v>0</v>
      </c>
      <c r="I145" s="31">
        <f t="shared" ref="I145:I146" si="134">SUM(F145+G145+H145)</f>
        <v>0</v>
      </c>
      <c r="J145" s="14"/>
    </row>
    <row r="146" spans="1:10" ht="12.75" customHeight="1" x14ac:dyDescent="0.2">
      <c r="A146" s="8" t="s">
        <v>101</v>
      </c>
      <c r="B146" s="5">
        <v>0</v>
      </c>
      <c r="C146" s="5">
        <v>0</v>
      </c>
      <c r="D146" s="5">
        <v>0</v>
      </c>
      <c r="E146" s="3">
        <f t="shared" si="133"/>
        <v>0</v>
      </c>
      <c r="F146" s="5">
        <v>0</v>
      </c>
      <c r="G146" s="5">
        <v>0</v>
      </c>
      <c r="H146" s="5">
        <v>0</v>
      </c>
      <c r="I146" s="31">
        <f t="shared" si="134"/>
        <v>0</v>
      </c>
      <c r="J146" s="14"/>
    </row>
    <row r="147" spans="1:10" ht="12.75" customHeight="1" x14ac:dyDescent="0.2">
      <c r="A147" s="8" t="s">
        <v>102</v>
      </c>
      <c r="B147" s="3">
        <f>SUM(B148+B149)</f>
        <v>418.50000000000006</v>
      </c>
      <c r="C147" s="3">
        <f t="shared" ref="C147:E147" si="135">SUM(C148+C149)</f>
        <v>-59.000000000000007</v>
      </c>
      <c r="D147" s="3">
        <f t="shared" si="135"/>
        <v>0</v>
      </c>
      <c r="E147" s="3">
        <f t="shared" si="135"/>
        <v>359.50000000000006</v>
      </c>
      <c r="F147" s="3">
        <f>SUM(F148+F149)</f>
        <v>252.4</v>
      </c>
      <c r="G147" s="3">
        <f t="shared" ref="G147:I147" si="136">SUM(G148+G149)</f>
        <v>-67</v>
      </c>
      <c r="H147" s="3">
        <f t="shared" si="136"/>
        <v>0</v>
      </c>
      <c r="I147" s="31">
        <f t="shared" si="136"/>
        <v>185.4</v>
      </c>
      <c r="J147" s="14"/>
    </row>
    <row r="148" spans="1:10" ht="12.75" customHeight="1" x14ac:dyDescent="0.2">
      <c r="A148" s="8" t="s">
        <v>92</v>
      </c>
      <c r="B148" s="3">
        <v>318.80000000000007</v>
      </c>
      <c r="C148" s="3">
        <v>-118.9</v>
      </c>
      <c r="D148" s="3">
        <v>0</v>
      </c>
      <c r="E148" s="3">
        <f t="shared" ref="E148:E150" si="137">SUM(B148+C148+D148)</f>
        <v>199.90000000000006</v>
      </c>
      <c r="F148" s="3">
        <v>83.4</v>
      </c>
      <c r="G148" s="3">
        <v>65.5</v>
      </c>
      <c r="H148" s="3">
        <v>0</v>
      </c>
      <c r="I148" s="31">
        <f t="shared" ref="I148:I150" si="138">SUM(F148+G148+H148)</f>
        <v>148.9</v>
      </c>
      <c r="J148" s="14"/>
    </row>
    <row r="149" spans="1:10" ht="12.75" customHeight="1" x14ac:dyDescent="0.2">
      <c r="A149" s="8" t="s">
        <v>64</v>
      </c>
      <c r="B149" s="3">
        <v>99.699999999999989</v>
      </c>
      <c r="C149" s="3">
        <v>59.9</v>
      </c>
      <c r="D149" s="3">
        <v>0</v>
      </c>
      <c r="E149" s="3">
        <f t="shared" si="137"/>
        <v>159.6</v>
      </c>
      <c r="F149" s="3">
        <v>169</v>
      </c>
      <c r="G149" s="3">
        <v>-132.5</v>
      </c>
      <c r="H149" s="3">
        <v>0</v>
      </c>
      <c r="I149" s="31">
        <f t="shared" si="138"/>
        <v>36.5</v>
      </c>
      <c r="J149" s="14"/>
    </row>
    <row r="150" spans="1:10" ht="12.75" customHeight="1" x14ac:dyDescent="0.2">
      <c r="A150" s="8" t="s">
        <v>103</v>
      </c>
      <c r="B150" s="5">
        <v>0</v>
      </c>
      <c r="C150" s="5">
        <v>0</v>
      </c>
      <c r="D150" s="5">
        <v>0</v>
      </c>
      <c r="E150" s="3">
        <f t="shared" si="137"/>
        <v>0</v>
      </c>
      <c r="F150" s="5">
        <v>0</v>
      </c>
      <c r="G150" s="5">
        <v>0</v>
      </c>
      <c r="H150" s="5">
        <v>0</v>
      </c>
      <c r="I150" s="31">
        <f t="shared" si="138"/>
        <v>0</v>
      </c>
      <c r="J150" s="14"/>
    </row>
    <row r="151" spans="1:10" ht="12.75" customHeight="1" x14ac:dyDescent="0.2">
      <c r="A151" s="7" t="s">
        <v>105</v>
      </c>
      <c r="B151" s="3">
        <f>SUM(B152+B153+B154)+B157</f>
        <v>223.00000000000003</v>
      </c>
      <c r="C151" s="3">
        <f>SUM(C152+C153+C154)+C157</f>
        <v>-5.5</v>
      </c>
      <c r="D151" s="3">
        <f t="shared" ref="D151" si="139">SUM(D152+D153+D154)+D157</f>
        <v>0</v>
      </c>
      <c r="E151" s="3">
        <f t="shared" ref="E151" si="140">SUM(E152+E153+E154)+E157</f>
        <v>217.50000000000003</v>
      </c>
      <c r="F151" s="3">
        <f>SUM(F152+F153+F154)+F157</f>
        <v>188.00000000000003</v>
      </c>
      <c r="G151" s="3">
        <f t="shared" ref="G151:H151" si="141">SUM(G152+G153+G154)+G157</f>
        <v>6.5</v>
      </c>
      <c r="H151" s="3">
        <f t="shared" si="141"/>
        <v>0</v>
      </c>
      <c r="I151" s="31">
        <f t="shared" ref="I151" si="142">SUM(I152+I153+I154)+I157</f>
        <v>194.50000000000003</v>
      </c>
      <c r="J151" s="14"/>
    </row>
    <row r="152" spans="1:10" ht="12.75" customHeight="1" x14ac:dyDescent="0.2">
      <c r="A152" s="8" t="s">
        <v>100</v>
      </c>
      <c r="B152" s="5">
        <v>0</v>
      </c>
      <c r="C152" s="5">
        <v>0</v>
      </c>
      <c r="D152" s="5">
        <v>0</v>
      </c>
      <c r="E152" s="3">
        <f t="shared" ref="E152:E153" si="143">SUM(B152+C152+D152)</f>
        <v>0</v>
      </c>
      <c r="F152" s="5">
        <v>0</v>
      </c>
      <c r="G152" s="5">
        <v>0</v>
      </c>
      <c r="H152" s="5">
        <v>0</v>
      </c>
      <c r="I152" s="31">
        <f t="shared" ref="I152:I153" si="144">SUM(F152+G152+H152)</f>
        <v>0</v>
      </c>
      <c r="J152" s="14"/>
    </row>
    <row r="153" spans="1:10" ht="12.75" customHeight="1" x14ac:dyDescent="0.2">
      <c r="A153" s="8" t="s">
        <v>101</v>
      </c>
      <c r="B153" s="5">
        <v>-2.2204460492503131E-16</v>
      </c>
      <c r="C153" s="5">
        <v>0</v>
      </c>
      <c r="D153" s="5">
        <v>0</v>
      </c>
      <c r="E153" s="3">
        <f t="shared" si="143"/>
        <v>-2.2204460492503131E-16</v>
      </c>
      <c r="F153" s="5">
        <v>-2.2204460492503131E-16</v>
      </c>
      <c r="G153" s="5">
        <v>0</v>
      </c>
      <c r="H153" s="5">
        <v>0</v>
      </c>
      <c r="I153" s="31">
        <f t="shared" si="144"/>
        <v>-2.2204460492503131E-16</v>
      </c>
      <c r="J153" s="14"/>
    </row>
    <row r="154" spans="1:10" ht="12.75" customHeight="1" x14ac:dyDescent="0.2">
      <c r="A154" s="8" t="s">
        <v>102</v>
      </c>
      <c r="B154" s="3">
        <f>SUM(B155+B156)</f>
        <v>219.90000000000003</v>
      </c>
      <c r="C154" s="3">
        <f t="shared" ref="C154:E154" si="145">SUM(C155+C156)</f>
        <v>-11.5</v>
      </c>
      <c r="D154" s="3">
        <f t="shared" si="145"/>
        <v>0</v>
      </c>
      <c r="E154" s="3">
        <f t="shared" si="145"/>
        <v>208.40000000000003</v>
      </c>
      <c r="F154" s="3">
        <f>SUM(F155+F156)</f>
        <v>184.90000000000003</v>
      </c>
      <c r="G154" s="3">
        <f t="shared" ref="G154:I154" si="146">SUM(G155+G156)</f>
        <v>0.40000000000000013</v>
      </c>
      <c r="H154" s="3">
        <f t="shared" si="146"/>
        <v>0</v>
      </c>
      <c r="I154" s="31">
        <f t="shared" si="146"/>
        <v>185.30000000000004</v>
      </c>
      <c r="J154" s="14"/>
    </row>
    <row r="155" spans="1:10" ht="12.75" customHeight="1" x14ac:dyDescent="0.2">
      <c r="A155" s="8" t="s">
        <v>92</v>
      </c>
      <c r="B155" s="3">
        <v>134.10000000000002</v>
      </c>
      <c r="C155" s="3">
        <v>-10.9</v>
      </c>
      <c r="D155" s="3">
        <v>0</v>
      </c>
      <c r="E155" s="3">
        <f t="shared" ref="E155:E157" si="147">SUM(B155+C155+D155)</f>
        <v>123.20000000000002</v>
      </c>
      <c r="F155" s="3">
        <v>102.80000000000004</v>
      </c>
      <c r="G155" s="3">
        <v>-1.4</v>
      </c>
      <c r="H155" s="3">
        <v>0</v>
      </c>
      <c r="I155" s="31">
        <f t="shared" ref="I155:I157" si="148">SUM(F155+G155+H155)</f>
        <v>101.40000000000003</v>
      </c>
      <c r="J155" s="14"/>
    </row>
    <row r="156" spans="1:10" ht="12.75" customHeight="1" x14ac:dyDescent="0.2">
      <c r="A156" s="8" t="s">
        <v>64</v>
      </c>
      <c r="B156" s="3">
        <v>85.800000000000011</v>
      </c>
      <c r="C156" s="3">
        <v>-0.6</v>
      </c>
      <c r="D156" s="3">
        <v>0</v>
      </c>
      <c r="E156" s="3">
        <f t="shared" si="147"/>
        <v>85.200000000000017</v>
      </c>
      <c r="F156" s="3">
        <v>82.100000000000009</v>
      </c>
      <c r="G156" s="3">
        <v>1.8</v>
      </c>
      <c r="H156" s="3">
        <v>0</v>
      </c>
      <c r="I156" s="31">
        <f t="shared" si="148"/>
        <v>83.9</v>
      </c>
      <c r="J156" s="14"/>
    </row>
    <row r="157" spans="1:10" ht="12.75" customHeight="1" x14ac:dyDescent="0.2">
      <c r="A157" s="8" t="s">
        <v>103</v>
      </c>
      <c r="B157" s="3">
        <v>3.0999999999999996</v>
      </c>
      <c r="C157" s="3">
        <v>6</v>
      </c>
      <c r="D157" s="3">
        <v>0</v>
      </c>
      <c r="E157" s="3">
        <f t="shared" si="147"/>
        <v>9.1</v>
      </c>
      <c r="F157" s="3">
        <v>3.0999999999999996</v>
      </c>
      <c r="G157" s="3">
        <v>6.1</v>
      </c>
      <c r="H157" s="3">
        <v>0</v>
      </c>
      <c r="I157" s="31">
        <f t="shared" si="148"/>
        <v>9.1999999999999993</v>
      </c>
      <c r="J157" s="14"/>
    </row>
    <row r="158" spans="1:10" ht="15.95" customHeight="1" x14ac:dyDescent="0.2">
      <c r="A158" s="26" t="s">
        <v>36</v>
      </c>
      <c r="B158" s="29">
        <f>SUM(B159+B172+B193+B204)</f>
        <v>59405.500000000007</v>
      </c>
      <c r="C158" s="29">
        <f t="shared" ref="C158:I158" si="149">SUM(C159+C172+C193+C204)</f>
        <v>-1423.1</v>
      </c>
      <c r="D158" s="29">
        <f t="shared" si="149"/>
        <v>9.8000000000000007</v>
      </c>
      <c r="E158" s="29">
        <f t="shared" si="149"/>
        <v>57992.200000000012</v>
      </c>
      <c r="F158" s="29">
        <f>SUM(F159+F172+F193+F204)</f>
        <v>55508.4</v>
      </c>
      <c r="G158" s="29">
        <f t="shared" si="149"/>
        <v>-330.70000000000005</v>
      </c>
      <c r="H158" s="29">
        <f t="shared" si="149"/>
        <v>13.6</v>
      </c>
      <c r="I158" s="30">
        <f t="shared" si="149"/>
        <v>55191.3</v>
      </c>
      <c r="J158" s="14"/>
    </row>
    <row r="159" spans="1:10" ht="14.1" customHeight="1" x14ac:dyDescent="0.2">
      <c r="A159" s="26" t="s">
        <v>106</v>
      </c>
      <c r="B159" s="29">
        <f>SUM(B160+B161)</f>
        <v>3107.9000000000005</v>
      </c>
      <c r="C159" s="29">
        <f t="shared" ref="C159:E159" si="150">SUM(C160+C161)</f>
        <v>2.1000000000000032</v>
      </c>
      <c r="D159" s="29">
        <f t="shared" si="150"/>
        <v>0</v>
      </c>
      <c r="E159" s="29">
        <f t="shared" si="150"/>
        <v>3110.0000000000009</v>
      </c>
      <c r="F159" s="29">
        <f>SUM(F160+F161)</f>
        <v>3115.7000000000007</v>
      </c>
      <c r="G159" s="29">
        <f t="shared" ref="G159:I159" si="151">SUM(G160+G161)</f>
        <v>-15.300000000000004</v>
      </c>
      <c r="H159" s="29">
        <f t="shared" si="151"/>
        <v>0</v>
      </c>
      <c r="I159" s="30">
        <f t="shared" si="151"/>
        <v>3100.4000000000015</v>
      </c>
      <c r="J159" s="14"/>
    </row>
    <row r="160" spans="1:10" ht="12.75" customHeight="1" x14ac:dyDescent="0.2">
      <c r="A160" s="7" t="s">
        <v>107</v>
      </c>
      <c r="B160" s="5">
        <v>0</v>
      </c>
      <c r="C160" s="5">
        <v>0</v>
      </c>
      <c r="D160" s="5">
        <v>0</v>
      </c>
      <c r="E160" s="3">
        <f>SUM(B160+C160+D160)</f>
        <v>0</v>
      </c>
      <c r="F160" s="5">
        <v>0</v>
      </c>
      <c r="G160" s="5">
        <v>0</v>
      </c>
      <c r="H160" s="5">
        <v>0</v>
      </c>
      <c r="I160" s="31">
        <f>SUM(F160+G160+H160)</f>
        <v>0</v>
      </c>
      <c r="J160" s="14"/>
    </row>
    <row r="161" spans="1:10" ht="12.75" customHeight="1" x14ac:dyDescent="0.2">
      <c r="A161" s="7" t="s">
        <v>108</v>
      </c>
      <c r="B161" s="3">
        <f>SUM(B162+B167)</f>
        <v>3107.9000000000005</v>
      </c>
      <c r="C161" s="3">
        <f t="shared" ref="C161:I161" si="152">SUM(C162+C167)</f>
        <v>2.1000000000000032</v>
      </c>
      <c r="D161" s="3">
        <f t="shared" si="152"/>
        <v>0</v>
      </c>
      <c r="E161" s="3">
        <f t="shared" si="152"/>
        <v>3110.0000000000009</v>
      </c>
      <c r="F161" s="3">
        <f>SUM(F162+F167)</f>
        <v>3115.7000000000007</v>
      </c>
      <c r="G161" s="3">
        <f t="shared" si="152"/>
        <v>-15.300000000000004</v>
      </c>
      <c r="H161" s="3">
        <f t="shared" si="152"/>
        <v>0</v>
      </c>
      <c r="I161" s="31">
        <f t="shared" si="152"/>
        <v>3100.4000000000015</v>
      </c>
      <c r="J161" s="14"/>
    </row>
    <row r="162" spans="1:10" ht="12.75" customHeight="1" x14ac:dyDescent="0.2">
      <c r="A162" s="7" t="s">
        <v>109</v>
      </c>
      <c r="B162" s="3">
        <f>SUM(B163+B164+B165+B166)</f>
        <v>552.90000000000009</v>
      </c>
      <c r="C162" s="3">
        <f t="shared" ref="C162:E162" si="153">SUM(C163+C164+C165+C166)</f>
        <v>3.0999999999999996</v>
      </c>
      <c r="D162" s="3">
        <f t="shared" si="153"/>
        <v>0</v>
      </c>
      <c r="E162" s="3">
        <f t="shared" si="153"/>
        <v>556.00000000000023</v>
      </c>
      <c r="F162" s="3">
        <f>SUM(F163+F164+F165+F166)</f>
        <v>554.10000000000014</v>
      </c>
      <c r="G162" s="3">
        <f t="shared" ref="G162:I162" si="154">SUM(G163+G164+G165+G166)</f>
        <v>2</v>
      </c>
      <c r="H162" s="3">
        <f t="shared" si="154"/>
        <v>0</v>
      </c>
      <c r="I162" s="31">
        <f t="shared" si="154"/>
        <v>556.10000000000025</v>
      </c>
      <c r="J162" s="14"/>
    </row>
    <row r="163" spans="1:10" ht="12.75" customHeight="1" x14ac:dyDescent="0.2">
      <c r="A163" s="8" t="s">
        <v>110</v>
      </c>
      <c r="B163" s="3">
        <v>254.70000000000005</v>
      </c>
      <c r="C163" s="3">
        <v>2.6</v>
      </c>
      <c r="D163" s="3">
        <v>0</v>
      </c>
      <c r="E163" s="3">
        <f t="shared" ref="E163:E166" si="155">SUM(B163+C163+D163)</f>
        <v>257.30000000000007</v>
      </c>
      <c r="F163" s="3">
        <v>265.10000000000014</v>
      </c>
      <c r="G163" s="3">
        <v>2.6</v>
      </c>
      <c r="H163" s="3">
        <v>0</v>
      </c>
      <c r="I163" s="31">
        <f t="shared" ref="I163:I166" si="156">SUM(F163+G163+H163)</f>
        <v>267.70000000000016</v>
      </c>
      <c r="J163" s="14"/>
    </row>
    <row r="164" spans="1:10" ht="12.75" customHeight="1" x14ac:dyDescent="0.2">
      <c r="A164" s="8" t="s">
        <v>111</v>
      </c>
      <c r="B164" s="5">
        <v>0</v>
      </c>
      <c r="C164" s="5">
        <v>0</v>
      </c>
      <c r="D164" s="5">
        <v>0</v>
      </c>
      <c r="E164" s="3">
        <f t="shared" si="155"/>
        <v>0</v>
      </c>
      <c r="F164" s="5">
        <v>0</v>
      </c>
      <c r="G164" s="5">
        <v>0</v>
      </c>
      <c r="H164" s="5">
        <v>0</v>
      </c>
      <c r="I164" s="31">
        <f t="shared" si="156"/>
        <v>0</v>
      </c>
      <c r="J164" s="14"/>
    </row>
    <row r="165" spans="1:10" ht="12.75" customHeight="1" x14ac:dyDescent="0.2">
      <c r="A165" s="8" t="s">
        <v>112</v>
      </c>
      <c r="B165" s="3">
        <v>133.40000000000012</v>
      </c>
      <c r="C165" s="3">
        <v>-9.8000000000000007</v>
      </c>
      <c r="D165" s="3">
        <v>0</v>
      </c>
      <c r="E165" s="3">
        <f t="shared" si="155"/>
        <v>123.60000000000012</v>
      </c>
      <c r="F165" s="3">
        <v>83</v>
      </c>
      <c r="G165" s="3">
        <v>-10.9</v>
      </c>
      <c r="H165" s="3">
        <v>0</v>
      </c>
      <c r="I165" s="31">
        <f t="shared" si="156"/>
        <v>72.099999999999994</v>
      </c>
      <c r="J165" s="14"/>
    </row>
    <row r="166" spans="1:10" ht="12.75" customHeight="1" x14ac:dyDescent="0.2">
      <c r="A166" s="8" t="s">
        <v>113</v>
      </c>
      <c r="B166" s="3">
        <v>164.8</v>
      </c>
      <c r="C166" s="3">
        <v>10.3</v>
      </c>
      <c r="D166" s="3">
        <v>0</v>
      </c>
      <c r="E166" s="3">
        <f t="shared" si="155"/>
        <v>175.10000000000002</v>
      </c>
      <c r="F166" s="3">
        <v>206.00000000000006</v>
      </c>
      <c r="G166" s="3">
        <v>10.3</v>
      </c>
      <c r="H166" s="3">
        <v>0</v>
      </c>
      <c r="I166" s="31">
        <f t="shared" si="156"/>
        <v>216.30000000000007</v>
      </c>
      <c r="J166" s="14"/>
    </row>
    <row r="167" spans="1:10" ht="12.75" customHeight="1" x14ac:dyDescent="0.2">
      <c r="A167" s="7" t="s">
        <v>114</v>
      </c>
      <c r="B167" s="3">
        <f>SUM(B168+B169+B170+B171)</f>
        <v>2555.0000000000005</v>
      </c>
      <c r="C167" s="3">
        <f t="shared" ref="C167:E167" si="157">SUM(C168+C169+C170+C171)</f>
        <v>-0.99999999999999645</v>
      </c>
      <c r="D167" s="3">
        <f t="shared" si="157"/>
        <v>0</v>
      </c>
      <c r="E167" s="3">
        <f t="shared" si="157"/>
        <v>2554.0000000000009</v>
      </c>
      <c r="F167" s="3">
        <f>SUM(F168+F169+F170+F171)</f>
        <v>2561.6000000000008</v>
      </c>
      <c r="G167" s="3">
        <f t="shared" ref="G167:I167" si="158">SUM(G168+G169+G170+G171)</f>
        <v>-17.300000000000004</v>
      </c>
      <c r="H167" s="3">
        <f t="shared" si="158"/>
        <v>0</v>
      </c>
      <c r="I167" s="31">
        <f t="shared" si="158"/>
        <v>2544.3000000000011</v>
      </c>
      <c r="J167" s="14"/>
    </row>
    <row r="168" spans="1:10" ht="12.75" customHeight="1" x14ac:dyDescent="0.2">
      <c r="A168" s="8" t="s">
        <v>110</v>
      </c>
      <c r="B168" s="3">
        <v>380.50000000000011</v>
      </c>
      <c r="C168" s="3">
        <v>3.8</v>
      </c>
      <c r="D168" s="3">
        <v>0</v>
      </c>
      <c r="E168" s="3">
        <f t="shared" ref="E168:E171" si="159">SUM(B168+C168+D168)</f>
        <v>384.30000000000013</v>
      </c>
      <c r="F168" s="3">
        <v>395.70000000000016</v>
      </c>
      <c r="G168" s="3">
        <v>3.8</v>
      </c>
      <c r="H168" s="3">
        <v>0</v>
      </c>
      <c r="I168" s="31">
        <f t="shared" ref="I168:I171" si="160">SUM(F168+G168+H168)</f>
        <v>399.50000000000017</v>
      </c>
      <c r="J168" s="14"/>
    </row>
    <row r="169" spans="1:10" ht="12.75" customHeight="1" x14ac:dyDescent="0.2">
      <c r="A169" s="8" t="s">
        <v>111</v>
      </c>
      <c r="B169" s="5">
        <v>0</v>
      </c>
      <c r="C169" s="5">
        <v>0</v>
      </c>
      <c r="D169" s="5">
        <v>0</v>
      </c>
      <c r="E169" s="3">
        <f t="shared" si="159"/>
        <v>0</v>
      </c>
      <c r="F169" s="5">
        <v>0</v>
      </c>
      <c r="G169" s="5">
        <v>0</v>
      </c>
      <c r="H169" s="5">
        <v>0</v>
      </c>
      <c r="I169" s="31">
        <f t="shared" si="160"/>
        <v>0</v>
      </c>
      <c r="J169" s="14"/>
    </row>
    <row r="170" spans="1:10" ht="12.75" customHeight="1" x14ac:dyDescent="0.2">
      <c r="A170" s="8" t="s">
        <v>112</v>
      </c>
      <c r="B170" s="3">
        <v>1465.4000000000005</v>
      </c>
      <c r="C170" s="3">
        <v>-23.4</v>
      </c>
      <c r="D170" s="3">
        <v>0</v>
      </c>
      <c r="E170" s="3">
        <f t="shared" si="159"/>
        <v>1442.0000000000005</v>
      </c>
      <c r="F170" s="3">
        <v>1382.4000000000005</v>
      </c>
      <c r="G170" s="3">
        <v>-39.700000000000003</v>
      </c>
      <c r="H170" s="3">
        <v>0</v>
      </c>
      <c r="I170" s="31">
        <f t="shared" si="160"/>
        <v>1342.7000000000005</v>
      </c>
      <c r="J170" s="14"/>
    </row>
    <row r="171" spans="1:10" ht="12.75" customHeight="1" x14ac:dyDescent="0.2">
      <c r="A171" s="8" t="s">
        <v>113</v>
      </c>
      <c r="B171" s="3">
        <v>709.1</v>
      </c>
      <c r="C171" s="3">
        <v>18.600000000000001</v>
      </c>
      <c r="D171" s="3">
        <v>0</v>
      </c>
      <c r="E171" s="3">
        <f t="shared" si="159"/>
        <v>727.7</v>
      </c>
      <c r="F171" s="3">
        <v>783.50000000000011</v>
      </c>
      <c r="G171" s="3">
        <v>18.600000000000001</v>
      </c>
      <c r="H171" s="3">
        <v>0</v>
      </c>
      <c r="I171" s="31">
        <f t="shared" si="160"/>
        <v>802.10000000000014</v>
      </c>
      <c r="J171" s="14"/>
    </row>
    <row r="172" spans="1:10" ht="14.1" customHeight="1" x14ac:dyDescent="0.2">
      <c r="A172" s="26" t="s">
        <v>115</v>
      </c>
      <c r="B172" s="29">
        <f>SUM(B173+B174+B177+B184)</f>
        <v>19951.599999999999</v>
      </c>
      <c r="C172" s="29">
        <f t="shared" ref="C172:I172" si="161">SUM(C173+C174+C177+C184)</f>
        <v>-1214.3</v>
      </c>
      <c r="D172" s="29">
        <f t="shared" si="161"/>
        <v>7.2</v>
      </c>
      <c r="E172" s="29">
        <f t="shared" si="161"/>
        <v>18744.499999999996</v>
      </c>
      <c r="F172" s="29">
        <f>SUM(F173+F174+F177+F184)</f>
        <v>19259.5</v>
      </c>
      <c r="G172" s="29">
        <f t="shared" si="161"/>
        <v>-416.1</v>
      </c>
      <c r="H172" s="29">
        <f t="shared" si="161"/>
        <v>8</v>
      </c>
      <c r="I172" s="30">
        <f t="shared" si="161"/>
        <v>18851.399999999998</v>
      </c>
      <c r="J172" s="14"/>
    </row>
    <row r="173" spans="1:10" ht="12.75" customHeight="1" x14ac:dyDescent="0.2">
      <c r="A173" s="7" t="s">
        <v>116</v>
      </c>
      <c r="B173" s="5">
        <v>-1.8596235662471372E-15</v>
      </c>
      <c r="C173" s="5">
        <v>0</v>
      </c>
      <c r="D173" s="5">
        <v>0</v>
      </c>
      <c r="E173" s="3">
        <f>SUM(B173+C173+D173)</f>
        <v>-1.8596235662471372E-15</v>
      </c>
      <c r="F173" s="5">
        <v>-1.8596235662471372E-15</v>
      </c>
      <c r="G173" s="5">
        <v>0</v>
      </c>
      <c r="H173" s="5">
        <v>0</v>
      </c>
      <c r="I173" s="31">
        <f>SUM(F173+G173+H173)</f>
        <v>-1.8596235662471372E-15</v>
      </c>
      <c r="J173" s="14"/>
    </row>
    <row r="174" spans="1:10" ht="12.75" customHeight="1" x14ac:dyDescent="0.2">
      <c r="A174" s="7" t="s">
        <v>117</v>
      </c>
      <c r="B174" s="3">
        <f>SUM(B175+B176)</f>
        <v>5478.7999999999993</v>
      </c>
      <c r="C174" s="3">
        <f t="shared" ref="C174:E174" si="162">SUM(C175+C176)</f>
        <v>182.9</v>
      </c>
      <c r="D174" s="3">
        <f t="shared" si="162"/>
        <v>7.2</v>
      </c>
      <c r="E174" s="3">
        <f t="shared" si="162"/>
        <v>5668.8999999999987</v>
      </c>
      <c r="F174" s="3">
        <f>SUM(F175+F176)</f>
        <v>5888.0999999999985</v>
      </c>
      <c r="G174" s="3">
        <f t="shared" ref="G174:I174" si="163">SUM(G175+G176)</f>
        <v>50.3</v>
      </c>
      <c r="H174" s="3">
        <f t="shared" si="163"/>
        <v>7.7</v>
      </c>
      <c r="I174" s="31">
        <f t="shared" si="163"/>
        <v>5946.0999999999985</v>
      </c>
      <c r="J174" s="14"/>
    </row>
    <row r="175" spans="1:10" ht="12.75" customHeight="1" x14ac:dyDescent="0.2">
      <c r="A175" s="7" t="s">
        <v>118</v>
      </c>
      <c r="B175" s="3">
        <v>5478.7999999999993</v>
      </c>
      <c r="C175" s="3">
        <v>182.9</v>
      </c>
      <c r="D175" s="3">
        <v>7.2</v>
      </c>
      <c r="E175" s="3">
        <f t="shared" ref="E175:E176" si="164">SUM(B175+C175+D175)</f>
        <v>5668.8999999999987</v>
      </c>
      <c r="F175" s="3">
        <v>5888.0999999999985</v>
      </c>
      <c r="G175" s="3">
        <v>50.3</v>
      </c>
      <c r="H175" s="3">
        <v>7.7</v>
      </c>
      <c r="I175" s="31">
        <f t="shared" ref="I175:I176" si="165">SUM(F175+G175+H175)</f>
        <v>5946.0999999999985</v>
      </c>
      <c r="J175" s="14"/>
    </row>
    <row r="176" spans="1:10" ht="12.75" customHeight="1" x14ac:dyDescent="0.2">
      <c r="A176" s="7" t="s">
        <v>119</v>
      </c>
      <c r="B176" s="5">
        <v>0</v>
      </c>
      <c r="C176" s="5">
        <v>0</v>
      </c>
      <c r="D176" s="5">
        <v>0</v>
      </c>
      <c r="E176" s="3">
        <f t="shared" si="164"/>
        <v>0</v>
      </c>
      <c r="F176" s="5">
        <v>0</v>
      </c>
      <c r="G176" s="5">
        <v>0</v>
      </c>
      <c r="H176" s="5">
        <v>0</v>
      </c>
      <c r="I176" s="31">
        <f t="shared" si="165"/>
        <v>0</v>
      </c>
      <c r="J176" s="14"/>
    </row>
    <row r="177" spans="1:10" ht="12.75" customHeight="1" x14ac:dyDescent="0.2">
      <c r="A177" s="7" t="s">
        <v>120</v>
      </c>
      <c r="B177" s="3">
        <f>SUM(B178+B181)</f>
        <v>10201.299999999999</v>
      </c>
      <c r="C177" s="3">
        <f t="shared" ref="C177:I177" si="166">SUM(C178+C181)</f>
        <v>-1398.7</v>
      </c>
      <c r="D177" s="3">
        <f t="shared" si="166"/>
        <v>0</v>
      </c>
      <c r="E177" s="3">
        <f t="shared" si="166"/>
        <v>8802.5999999999985</v>
      </c>
      <c r="F177" s="3">
        <f>SUM(F178+F181)</f>
        <v>9109.5</v>
      </c>
      <c r="G177" s="3">
        <f t="shared" si="166"/>
        <v>-464.90000000000003</v>
      </c>
      <c r="H177" s="3">
        <f t="shared" si="166"/>
        <v>0.1</v>
      </c>
      <c r="I177" s="31">
        <f t="shared" si="166"/>
        <v>8644.6999999999989</v>
      </c>
      <c r="J177" s="14"/>
    </row>
    <row r="178" spans="1:10" ht="12.75" customHeight="1" x14ac:dyDescent="0.2">
      <c r="A178" s="7" t="s">
        <v>118</v>
      </c>
      <c r="B178" s="3">
        <f>SUM(B179+B180)</f>
        <v>4318.3999999999996</v>
      </c>
      <c r="C178" s="3">
        <f t="shared" ref="C178:E178" si="167">SUM(C179+C180)</f>
        <v>226.5</v>
      </c>
      <c r="D178" s="3">
        <f t="shared" si="167"/>
        <v>0</v>
      </c>
      <c r="E178" s="3">
        <f t="shared" si="167"/>
        <v>4544.8999999999996</v>
      </c>
      <c r="F178" s="3">
        <f>SUM(F179+F180)</f>
        <v>4822.1000000000004</v>
      </c>
      <c r="G178" s="3">
        <f t="shared" ref="G178:I178" si="168">SUM(G179+G180)</f>
        <v>3.7</v>
      </c>
      <c r="H178" s="3">
        <f t="shared" si="168"/>
        <v>0.1</v>
      </c>
      <c r="I178" s="31">
        <f t="shared" si="168"/>
        <v>4825.9000000000005</v>
      </c>
      <c r="J178" s="14"/>
    </row>
    <row r="179" spans="1:10" ht="12.75" customHeight="1" x14ac:dyDescent="0.2">
      <c r="A179" s="8" t="s">
        <v>121</v>
      </c>
      <c r="B179" s="3">
        <v>3944.9999999999995</v>
      </c>
      <c r="C179" s="3">
        <v>258.3</v>
      </c>
      <c r="D179" s="3">
        <v>0</v>
      </c>
      <c r="E179" s="3">
        <f t="shared" ref="E179:E180" si="169">SUM(B179+C179+D179)</f>
        <v>4203.2999999999993</v>
      </c>
      <c r="F179" s="3">
        <v>4567</v>
      </c>
      <c r="G179" s="3">
        <v>10.5</v>
      </c>
      <c r="H179" s="3">
        <v>0.1</v>
      </c>
      <c r="I179" s="31">
        <f t="shared" ref="I179:I180" si="170">SUM(F179+G179+H179)</f>
        <v>4577.6000000000004</v>
      </c>
      <c r="J179" s="14"/>
    </row>
    <row r="180" spans="1:10" ht="12.75" customHeight="1" x14ac:dyDescent="0.2">
      <c r="A180" s="8" t="s">
        <v>122</v>
      </c>
      <c r="B180" s="3">
        <v>373.4</v>
      </c>
      <c r="C180" s="3">
        <v>-31.8</v>
      </c>
      <c r="D180" s="3">
        <v>0</v>
      </c>
      <c r="E180" s="3">
        <f t="shared" si="169"/>
        <v>341.59999999999997</v>
      </c>
      <c r="F180" s="3">
        <v>255.1</v>
      </c>
      <c r="G180" s="3">
        <v>-6.8</v>
      </c>
      <c r="H180" s="3">
        <v>0</v>
      </c>
      <c r="I180" s="31">
        <f t="shared" si="170"/>
        <v>248.29999999999998</v>
      </c>
      <c r="J180" s="14"/>
    </row>
    <row r="181" spans="1:10" ht="12.75" customHeight="1" x14ac:dyDescent="0.2">
      <c r="A181" s="7" t="s">
        <v>119</v>
      </c>
      <c r="B181" s="3">
        <f>SUM(B182+B183)</f>
        <v>5882.8999999999987</v>
      </c>
      <c r="C181" s="3">
        <f t="shared" ref="C181:E181" si="171">SUM(C182+C183)</f>
        <v>-1625.2</v>
      </c>
      <c r="D181" s="3">
        <f t="shared" si="171"/>
        <v>0</v>
      </c>
      <c r="E181" s="3">
        <f t="shared" si="171"/>
        <v>4257.6999999999989</v>
      </c>
      <c r="F181" s="3">
        <f>SUM(F182+F183)</f>
        <v>4287.3999999999987</v>
      </c>
      <c r="G181" s="3">
        <f t="shared" ref="G181:I181" si="172">SUM(G182+G183)</f>
        <v>-468.6</v>
      </c>
      <c r="H181" s="3">
        <f t="shared" si="172"/>
        <v>0</v>
      </c>
      <c r="I181" s="31">
        <f t="shared" si="172"/>
        <v>3818.7999999999988</v>
      </c>
      <c r="J181" s="14"/>
    </row>
    <row r="182" spans="1:10" ht="12.75" customHeight="1" x14ac:dyDescent="0.2">
      <c r="A182" s="8" t="s">
        <v>121</v>
      </c>
      <c r="B182" s="3">
        <v>5107.6999999999989</v>
      </c>
      <c r="C182" s="3">
        <v>-1271.4000000000001</v>
      </c>
      <c r="D182" s="3">
        <v>0</v>
      </c>
      <c r="E182" s="3">
        <f t="shared" ref="E182:E183" si="173">SUM(B182+C182+D182)</f>
        <v>3836.2999999999988</v>
      </c>
      <c r="F182" s="3">
        <v>3922.2999999999988</v>
      </c>
      <c r="G182" s="3">
        <v>-349.7</v>
      </c>
      <c r="H182" s="3">
        <v>0</v>
      </c>
      <c r="I182" s="31">
        <f t="shared" ref="I182:I183" si="174">SUM(F182+G182+H182)</f>
        <v>3572.599999999999</v>
      </c>
      <c r="J182" s="14"/>
    </row>
    <row r="183" spans="1:10" ht="12.75" customHeight="1" x14ac:dyDescent="0.2">
      <c r="A183" s="8" t="s">
        <v>122</v>
      </c>
      <c r="B183" s="3">
        <v>775.19999999999993</v>
      </c>
      <c r="C183" s="3">
        <v>-353.8</v>
      </c>
      <c r="D183" s="3">
        <v>0</v>
      </c>
      <c r="E183" s="3">
        <f t="shared" si="173"/>
        <v>421.39999999999992</v>
      </c>
      <c r="F183" s="3">
        <v>365.09999999999985</v>
      </c>
      <c r="G183" s="3">
        <v>-118.9</v>
      </c>
      <c r="H183" s="3">
        <v>0</v>
      </c>
      <c r="I183" s="31">
        <f t="shared" si="174"/>
        <v>246.19999999999985</v>
      </c>
      <c r="J183" s="14"/>
    </row>
    <row r="184" spans="1:10" ht="12.75" customHeight="1" x14ac:dyDescent="0.2">
      <c r="A184" s="7" t="s">
        <v>123</v>
      </c>
      <c r="B184" s="3">
        <f>SUM(B185+B188)</f>
        <v>4271.4999999999982</v>
      </c>
      <c r="C184" s="3">
        <f t="shared" ref="C184:I184" si="175">SUM(C185+C188)</f>
        <v>1.5000000000000004</v>
      </c>
      <c r="D184" s="3">
        <f t="shared" si="175"/>
        <v>0</v>
      </c>
      <c r="E184" s="3">
        <f t="shared" si="175"/>
        <v>4272.9999999999991</v>
      </c>
      <c r="F184" s="3">
        <f>SUM(F185+F188)</f>
        <v>4261.8999999999996</v>
      </c>
      <c r="G184" s="3">
        <f t="shared" si="175"/>
        <v>-1.5000000000000002</v>
      </c>
      <c r="H184" s="3">
        <f t="shared" si="175"/>
        <v>0.2</v>
      </c>
      <c r="I184" s="31">
        <f t="shared" si="175"/>
        <v>4260.5999999999995</v>
      </c>
      <c r="J184" s="14"/>
    </row>
    <row r="185" spans="1:10" ht="12.75" customHeight="1" x14ac:dyDescent="0.2">
      <c r="A185" s="7" t="s">
        <v>118</v>
      </c>
      <c r="B185" s="3">
        <f>SUM(B186+B187)</f>
        <v>2615.1999999999989</v>
      </c>
      <c r="C185" s="3">
        <f t="shared" ref="C185:E185" si="176">SUM(C186+C187)</f>
        <v>2.5000000000000004</v>
      </c>
      <c r="D185" s="3">
        <f t="shared" si="176"/>
        <v>0</v>
      </c>
      <c r="E185" s="3">
        <f t="shared" si="176"/>
        <v>2617.6999999999994</v>
      </c>
      <c r="F185" s="3">
        <f>SUM(F186+F187)</f>
        <v>2610.8999999999996</v>
      </c>
      <c r="G185" s="3">
        <f t="shared" ref="G185:I185" si="177">SUM(G186+G187)</f>
        <v>1.9000000000000001</v>
      </c>
      <c r="H185" s="3">
        <f t="shared" si="177"/>
        <v>0.2</v>
      </c>
      <c r="I185" s="31">
        <f t="shared" si="177"/>
        <v>2612.9999999999995</v>
      </c>
      <c r="J185" s="14"/>
    </row>
    <row r="186" spans="1:10" ht="12.75" customHeight="1" x14ac:dyDescent="0.2">
      <c r="A186" s="8" t="s">
        <v>124</v>
      </c>
      <c r="B186" s="3">
        <v>2579.4999999999991</v>
      </c>
      <c r="C186" s="3">
        <v>2.8000000000000003</v>
      </c>
      <c r="D186" s="3">
        <v>0</v>
      </c>
      <c r="E186" s="3">
        <f t="shared" ref="E186:E187" si="178">SUM(B186+C186+D186)</f>
        <v>2582.2999999999993</v>
      </c>
      <c r="F186" s="3">
        <v>2587.0999999999995</v>
      </c>
      <c r="G186" s="3">
        <v>1.9000000000000001</v>
      </c>
      <c r="H186" s="3">
        <v>0</v>
      </c>
      <c r="I186" s="31">
        <f t="shared" ref="I186:I187" si="179">SUM(F186+G186+H186)</f>
        <v>2588.9999999999995</v>
      </c>
      <c r="J186" s="14"/>
    </row>
    <row r="187" spans="1:10" ht="12.75" customHeight="1" x14ac:dyDescent="0.2">
      <c r="A187" s="8" t="s">
        <v>125</v>
      </c>
      <c r="B187" s="3">
        <v>35.700000000000003</v>
      </c>
      <c r="C187" s="3">
        <v>-0.3</v>
      </c>
      <c r="D187" s="3">
        <v>0</v>
      </c>
      <c r="E187" s="3">
        <f t="shared" si="178"/>
        <v>35.400000000000006</v>
      </c>
      <c r="F187" s="3">
        <v>23.8</v>
      </c>
      <c r="G187" s="3">
        <v>0</v>
      </c>
      <c r="H187" s="3">
        <v>0.2</v>
      </c>
      <c r="I187" s="31">
        <f t="shared" si="179"/>
        <v>24</v>
      </c>
      <c r="J187" s="14"/>
    </row>
    <row r="188" spans="1:10" ht="12.75" customHeight="1" x14ac:dyDescent="0.2">
      <c r="A188" s="7" t="s">
        <v>119</v>
      </c>
      <c r="B188" s="3">
        <f>SUM(B189+B190+B191+B192)</f>
        <v>1656.2999999999997</v>
      </c>
      <c r="C188" s="3">
        <f t="shared" ref="C188:E188" si="180">SUM(C189+C190+C191+C192)</f>
        <v>-1</v>
      </c>
      <c r="D188" s="3">
        <f t="shared" si="180"/>
        <v>0</v>
      </c>
      <c r="E188" s="3">
        <f t="shared" si="180"/>
        <v>1655.2999999999997</v>
      </c>
      <c r="F188" s="3">
        <f>SUM(F189+F190+F191+F192)</f>
        <v>1650.9999999999998</v>
      </c>
      <c r="G188" s="3">
        <f t="shared" ref="G188:I188" si="181">SUM(G189+G190+G191+G192)</f>
        <v>-3.4000000000000004</v>
      </c>
      <c r="H188" s="3">
        <f t="shared" si="181"/>
        <v>0</v>
      </c>
      <c r="I188" s="31">
        <f t="shared" si="181"/>
        <v>1647.6000000000001</v>
      </c>
      <c r="J188" s="14"/>
    </row>
    <row r="189" spans="1:10" ht="12.75" customHeight="1" x14ac:dyDescent="0.2">
      <c r="A189" s="8" t="s">
        <v>126</v>
      </c>
      <c r="B189" s="3">
        <v>1513.9999999999998</v>
      </c>
      <c r="C189" s="3">
        <v>2</v>
      </c>
      <c r="D189" s="3">
        <v>0</v>
      </c>
      <c r="E189" s="3">
        <f t="shared" ref="E189:E192" si="182">SUM(B189+C189+D189)</f>
        <v>1515.9999999999998</v>
      </c>
      <c r="F189" s="3">
        <v>1523.2</v>
      </c>
      <c r="G189" s="3">
        <v>2.4</v>
      </c>
      <c r="H189" s="3">
        <v>0</v>
      </c>
      <c r="I189" s="31">
        <f t="shared" ref="I189:I192" si="183">SUM(F189+G189+H189)</f>
        <v>1525.6000000000001</v>
      </c>
      <c r="J189" s="14"/>
    </row>
    <row r="190" spans="1:10" ht="12.75" customHeight="1" x14ac:dyDescent="0.2">
      <c r="A190" s="8" t="s">
        <v>127</v>
      </c>
      <c r="B190" s="5">
        <v>0</v>
      </c>
      <c r="C190" s="5">
        <v>0</v>
      </c>
      <c r="D190" s="5">
        <v>0</v>
      </c>
      <c r="E190" s="3">
        <f t="shared" si="182"/>
        <v>0</v>
      </c>
      <c r="F190" s="5">
        <v>0</v>
      </c>
      <c r="G190" s="5">
        <v>0</v>
      </c>
      <c r="H190" s="5">
        <v>0</v>
      </c>
      <c r="I190" s="31">
        <f t="shared" si="183"/>
        <v>0</v>
      </c>
      <c r="J190" s="14"/>
    </row>
    <row r="191" spans="1:10" ht="12.75" customHeight="1" x14ac:dyDescent="0.2">
      <c r="A191" s="8" t="s">
        <v>128</v>
      </c>
      <c r="B191" s="3">
        <v>135.09999999999991</v>
      </c>
      <c r="C191" s="3">
        <v>-3.1</v>
      </c>
      <c r="D191" s="3">
        <v>0</v>
      </c>
      <c r="E191" s="3">
        <f t="shared" si="182"/>
        <v>131.99999999999991</v>
      </c>
      <c r="F191" s="3">
        <v>120.19999999999992</v>
      </c>
      <c r="G191" s="3">
        <v>-5.9</v>
      </c>
      <c r="H191" s="3">
        <v>0</v>
      </c>
      <c r="I191" s="31">
        <f t="shared" si="183"/>
        <v>114.29999999999991</v>
      </c>
      <c r="J191" s="14"/>
    </row>
    <row r="192" spans="1:10" ht="12.75" customHeight="1" x14ac:dyDescent="0.2">
      <c r="A192" s="8" t="s">
        <v>124</v>
      </c>
      <c r="B192" s="3">
        <v>7.2000000000000011</v>
      </c>
      <c r="C192" s="3">
        <v>0.1</v>
      </c>
      <c r="D192" s="3">
        <v>0</v>
      </c>
      <c r="E192" s="3">
        <f t="shared" si="182"/>
        <v>7.3000000000000007</v>
      </c>
      <c r="F192" s="3">
        <v>7.6</v>
      </c>
      <c r="G192" s="3">
        <v>0.1</v>
      </c>
      <c r="H192" s="3">
        <v>0</v>
      </c>
      <c r="I192" s="31">
        <f t="shared" si="183"/>
        <v>7.6999999999999993</v>
      </c>
      <c r="J192" s="14"/>
    </row>
    <row r="193" spans="1:10" ht="14.1" customHeight="1" x14ac:dyDescent="0.2">
      <c r="A193" s="26" t="s">
        <v>129</v>
      </c>
      <c r="B193" s="29">
        <f>SUM(B194+B195+B196+B203)</f>
        <v>35390.500000000007</v>
      </c>
      <c r="C193" s="29">
        <f t="shared" ref="C193:I193" si="184">SUM(C194+C195+C196+C203)</f>
        <v>-338.9</v>
      </c>
      <c r="D193" s="29">
        <f t="shared" si="184"/>
        <v>0.1</v>
      </c>
      <c r="E193" s="29">
        <f t="shared" si="184"/>
        <v>35051.700000000012</v>
      </c>
      <c r="F193" s="29">
        <f>SUM(F194+F195+F196+F203)</f>
        <v>31979.000000000004</v>
      </c>
      <c r="G193" s="29">
        <f t="shared" si="184"/>
        <v>102.30000000000003</v>
      </c>
      <c r="H193" s="29">
        <f t="shared" si="184"/>
        <v>-0.2</v>
      </c>
      <c r="I193" s="30">
        <f t="shared" si="184"/>
        <v>32081.100000000002</v>
      </c>
      <c r="J193" s="14"/>
    </row>
    <row r="194" spans="1:10" ht="12.75" customHeight="1" x14ac:dyDescent="0.2">
      <c r="A194" s="8" t="s">
        <v>130</v>
      </c>
      <c r="B194" s="3">
        <v>34.800000000000033</v>
      </c>
      <c r="C194" s="3">
        <v>-2.6</v>
      </c>
      <c r="D194" s="3">
        <v>0.1</v>
      </c>
      <c r="E194" s="3">
        <f t="shared" ref="E194:E195" si="185">SUM(B194+C194+D194)</f>
        <v>32.300000000000033</v>
      </c>
      <c r="F194" s="3">
        <v>44.500000000000043</v>
      </c>
      <c r="G194" s="3">
        <v>1.7000000000000002</v>
      </c>
      <c r="H194" s="3">
        <v>0</v>
      </c>
      <c r="I194" s="31">
        <f t="shared" ref="I194:I195" si="186">SUM(F194+G194+H194)</f>
        <v>46.200000000000045</v>
      </c>
      <c r="J194" s="14"/>
    </row>
    <row r="195" spans="1:10" ht="12.75" customHeight="1" x14ac:dyDescent="0.2">
      <c r="A195" s="8" t="s">
        <v>131</v>
      </c>
      <c r="B195" s="5">
        <v>0</v>
      </c>
      <c r="C195" s="5">
        <v>0</v>
      </c>
      <c r="D195" s="5">
        <v>0</v>
      </c>
      <c r="E195" s="3">
        <f t="shared" si="185"/>
        <v>0</v>
      </c>
      <c r="F195" s="5">
        <v>0</v>
      </c>
      <c r="G195" s="5">
        <v>0</v>
      </c>
      <c r="H195" s="5">
        <v>0</v>
      </c>
      <c r="I195" s="31">
        <f t="shared" si="186"/>
        <v>0</v>
      </c>
      <c r="J195" s="14"/>
    </row>
    <row r="196" spans="1:10" ht="12.75" customHeight="1" x14ac:dyDescent="0.2">
      <c r="A196" s="7" t="s">
        <v>132</v>
      </c>
      <c r="B196" s="3">
        <f>SUM(B197+B200)</f>
        <v>35355.700000000004</v>
      </c>
      <c r="C196" s="3">
        <f t="shared" ref="C196:I196" si="187">SUM(C197+C200)</f>
        <v>-336.29999999999995</v>
      </c>
      <c r="D196" s="3">
        <f t="shared" si="187"/>
        <v>0</v>
      </c>
      <c r="E196" s="3">
        <f t="shared" si="187"/>
        <v>35019.400000000009</v>
      </c>
      <c r="F196" s="3">
        <f>SUM(F197+F200)</f>
        <v>31934.500000000004</v>
      </c>
      <c r="G196" s="3">
        <f t="shared" si="187"/>
        <v>100.60000000000002</v>
      </c>
      <c r="H196" s="3">
        <f t="shared" si="187"/>
        <v>-0.2</v>
      </c>
      <c r="I196" s="31">
        <f t="shared" si="187"/>
        <v>32034.9</v>
      </c>
      <c r="J196" s="14"/>
    </row>
    <row r="197" spans="1:10" ht="12.75" customHeight="1" x14ac:dyDescent="0.2">
      <c r="A197" s="9" t="s">
        <v>133</v>
      </c>
      <c r="B197" s="3">
        <f>SUM(B198+B199)</f>
        <v>23306.799999999999</v>
      </c>
      <c r="C197" s="3">
        <f t="shared" ref="C197:E197" si="188">SUM(C198+C199)</f>
        <v>-477.9</v>
      </c>
      <c r="D197" s="3">
        <f t="shared" si="188"/>
        <v>0</v>
      </c>
      <c r="E197" s="3">
        <f t="shared" si="188"/>
        <v>22828.9</v>
      </c>
      <c r="F197" s="3">
        <f>SUM(F198+F199)</f>
        <v>20684.7</v>
      </c>
      <c r="G197" s="3">
        <f t="shared" ref="G197:I197" si="189">SUM(G198+G199)</f>
        <v>261.60000000000002</v>
      </c>
      <c r="H197" s="3">
        <f t="shared" si="189"/>
        <v>-0.1</v>
      </c>
      <c r="I197" s="31">
        <f t="shared" si="189"/>
        <v>20946.2</v>
      </c>
      <c r="J197" s="14"/>
    </row>
    <row r="198" spans="1:10" ht="12.75" customHeight="1" x14ac:dyDescent="0.2">
      <c r="A198" s="9" t="s">
        <v>134</v>
      </c>
      <c r="B198" s="3">
        <v>2101.7999999999997</v>
      </c>
      <c r="C198" s="3">
        <v>503.1</v>
      </c>
      <c r="D198" s="3">
        <v>0</v>
      </c>
      <c r="E198" s="3">
        <f t="shared" ref="E198:E199" si="190">SUM(B198+C198+D198)</f>
        <v>2604.8999999999996</v>
      </c>
      <c r="F198" s="3">
        <v>2631.2</v>
      </c>
      <c r="G198" s="3">
        <v>381.6</v>
      </c>
      <c r="H198" s="3">
        <v>-0.1</v>
      </c>
      <c r="I198" s="31">
        <f t="shared" ref="I198:I199" si="191">SUM(F198+G198+H198)</f>
        <v>3012.7</v>
      </c>
      <c r="J198" s="14"/>
    </row>
    <row r="199" spans="1:10" ht="12.75" customHeight="1" x14ac:dyDescent="0.2">
      <c r="A199" s="9" t="s">
        <v>135</v>
      </c>
      <c r="B199" s="3">
        <v>21205</v>
      </c>
      <c r="C199" s="3">
        <v>-981</v>
      </c>
      <c r="D199" s="3">
        <v>0</v>
      </c>
      <c r="E199" s="3">
        <f t="shared" si="190"/>
        <v>20224</v>
      </c>
      <c r="F199" s="3">
        <v>18053.5</v>
      </c>
      <c r="G199" s="3">
        <v>-120</v>
      </c>
      <c r="H199" s="3">
        <v>0</v>
      </c>
      <c r="I199" s="31">
        <f t="shared" si="191"/>
        <v>17933.5</v>
      </c>
      <c r="J199" s="14"/>
    </row>
    <row r="200" spans="1:10" ht="12.75" customHeight="1" x14ac:dyDescent="0.2">
      <c r="A200" s="8" t="s">
        <v>136</v>
      </c>
      <c r="B200" s="3">
        <f>SUM(B201+B202)</f>
        <v>12048.900000000003</v>
      </c>
      <c r="C200" s="3">
        <f t="shared" ref="C200:E200" si="192">SUM(C201+C202)</f>
        <v>141.60000000000002</v>
      </c>
      <c r="D200" s="3">
        <f t="shared" si="192"/>
        <v>0</v>
      </c>
      <c r="E200" s="3">
        <f t="shared" si="192"/>
        <v>12190.500000000004</v>
      </c>
      <c r="F200" s="3">
        <f>SUM(F201+F202)</f>
        <v>11249.800000000003</v>
      </c>
      <c r="G200" s="3">
        <f t="shared" ref="G200:I200" si="193">SUM(G201+G202)</f>
        <v>-161</v>
      </c>
      <c r="H200" s="3">
        <f t="shared" si="193"/>
        <v>-0.1</v>
      </c>
      <c r="I200" s="31">
        <f t="shared" si="193"/>
        <v>11088.700000000003</v>
      </c>
      <c r="J200" s="14"/>
    </row>
    <row r="201" spans="1:10" ht="12.75" customHeight="1" x14ac:dyDescent="0.2">
      <c r="A201" s="8" t="s">
        <v>134</v>
      </c>
      <c r="B201" s="3">
        <v>1414.9999999999995</v>
      </c>
      <c r="C201" s="3">
        <v>-342.5</v>
      </c>
      <c r="D201" s="3">
        <v>0</v>
      </c>
      <c r="E201" s="3">
        <f t="shared" ref="E201:E203" si="194">SUM(B201+C201+D201)</f>
        <v>1072.4999999999995</v>
      </c>
      <c r="F201" s="3">
        <v>990.99999999999955</v>
      </c>
      <c r="G201" s="3">
        <v>-18.8</v>
      </c>
      <c r="H201" s="3">
        <v>-0.1</v>
      </c>
      <c r="I201" s="31">
        <f t="shared" ref="I201:I203" si="195">SUM(F201+G201+H201)</f>
        <v>972.09999999999957</v>
      </c>
      <c r="J201" s="14"/>
    </row>
    <row r="202" spans="1:10" ht="12.75" customHeight="1" x14ac:dyDescent="0.2">
      <c r="A202" s="8" t="s">
        <v>135</v>
      </c>
      <c r="B202" s="3">
        <v>10633.900000000003</v>
      </c>
      <c r="C202" s="3">
        <v>484.1</v>
      </c>
      <c r="D202" s="3">
        <v>0</v>
      </c>
      <c r="E202" s="3">
        <f t="shared" si="194"/>
        <v>11118.000000000004</v>
      </c>
      <c r="F202" s="3">
        <v>10258.800000000003</v>
      </c>
      <c r="G202" s="3">
        <v>-142.19999999999999</v>
      </c>
      <c r="H202" s="3">
        <v>0</v>
      </c>
      <c r="I202" s="31">
        <f t="shared" si="195"/>
        <v>10116.600000000002</v>
      </c>
      <c r="J202" s="14"/>
    </row>
    <row r="203" spans="1:10" ht="12.75" customHeight="1" x14ac:dyDescent="0.2">
      <c r="A203" s="7" t="s">
        <v>137</v>
      </c>
      <c r="B203" s="5">
        <v>0</v>
      </c>
      <c r="C203" s="5">
        <v>0</v>
      </c>
      <c r="D203" s="5">
        <v>0</v>
      </c>
      <c r="E203" s="3">
        <f t="shared" si="194"/>
        <v>0</v>
      </c>
      <c r="F203" s="5">
        <v>0</v>
      </c>
      <c r="G203" s="5">
        <v>0</v>
      </c>
      <c r="H203" s="5">
        <v>0</v>
      </c>
      <c r="I203" s="31">
        <f t="shared" si="195"/>
        <v>0</v>
      </c>
      <c r="J203" s="14"/>
    </row>
    <row r="204" spans="1:10" ht="14.1" customHeight="1" x14ac:dyDescent="0.2">
      <c r="A204" s="26" t="s">
        <v>138</v>
      </c>
      <c r="B204" s="29">
        <f>SUM(B205+B209+B213+B219)</f>
        <v>955.50000000000023</v>
      </c>
      <c r="C204" s="29">
        <f t="shared" ref="C204:D204" si="196">SUM(C205+C209+C213+C219)</f>
        <v>128</v>
      </c>
      <c r="D204" s="29">
        <f t="shared" si="196"/>
        <v>2.5</v>
      </c>
      <c r="E204" s="29">
        <f>SUM(E205+E209+E213+E219)</f>
        <v>1086.0000000000002</v>
      </c>
      <c r="F204" s="29">
        <f>SUM(F205+F209+F213+F219)</f>
        <v>1154.2000000000005</v>
      </c>
      <c r="G204" s="29">
        <f t="shared" ref="G204:H204" si="197">SUM(G205+G209+G213+G219)</f>
        <v>-1.5999999999999979</v>
      </c>
      <c r="H204" s="29">
        <f t="shared" si="197"/>
        <v>5.8</v>
      </c>
      <c r="I204" s="30">
        <f>SUM(I205+I209+I213+I219)</f>
        <v>1158.4000000000003</v>
      </c>
      <c r="J204" s="14"/>
    </row>
    <row r="205" spans="1:10" ht="12.75" customHeight="1" x14ac:dyDescent="0.2">
      <c r="A205" s="7" t="s">
        <v>139</v>
      </c>
      <c r="B205" s="3">
        <f>SUM(B206+B207)</f>
        <v>264.8</v>
      </c>
      <c r="C205" s="3">
        <f t="shared" ref="C205:E205" si="198">SUM(C206+C207)</f>
        <v>0</v>
      </c>
      <c r="D205" s="3">
        <f t="shared" si="198"/>
        <v>2.5</v>
      </c>
      <c r="E205" s="3">
        <f t="shared" si="198"/>
        <v>267.3</v>
      </c>
      <c r="F205" s="3">
        <f>SUM(F206+F207)</f>
        <v>280.60000000000002</v>
      </c>
      <c r="G205" s="3">
        <f t="shared" ref="G205:I205" si="199">SUM(G206+G207)</f>
        <v>0.2</v>
      </c>
      <c r="H205" s="3">
        <f t="shared" si="199"/>
        <v>5.8</v>
      </c>
      <c r="I205" s="31">
        <f t="shared" si="199"/>
        <v>286.60000000000002</v>
      </c>
      <c r="J205" s="14"/>
    </row>
    <row r="206" spans="1:10" ht="12.75" customHeight="1" x14ac:dyDescent="0.2">
      <c r="A206" s="8" t="s">
        <v>118</v>
      </c>
      <c r="B206" s="3">
        <v>264.8</v>
      </c>
      <c r="C206" s="3">
        <v>0</v>
      </c>
      <c r="D206" s="3">
        <v>2.5</v>
      </c>
      <c r="E206" s="3">
        <f>SUM(B206+C206+D206)</f>
        <v>267.3</v>
      </c>
      <c r="F206" s="3">
        <v>280.60000000000002</v>
      </c>
      <c r="G206" s="3">
        <v>0</v>
      </c>
      <c r="H206" s="3">
        <v>5.8</v>
      </c>
      <c r="I206" s="31">
        <f>SUM(F206+G206+H206)</f>
        <v>286.40000000000003</v>
      </c>
      <c r="J206" s="14"/>
    </row>
    <row r="207" spans="1:10" ht="12.75" customHeight="1" x14ac:dyDescent="0.2">
      <c r="A207" s="8" t="s">
        <v>119</v>
      </c>
      <c r="B207" s="3">
        <f>SUM(B208)</f>
        <v>0</v>
      </c>
      <c r="C207" s="3">
        <f t="shared" ref="C207:E207" si="200">SUM(C208)</f>
        <v>0</v>
      </c>
      <c r="D207" s="3">
        <f t="shared" si="200"/>
        <v>0</v>
      </c>
      <c r="E207" s="3">
        <f t="shared" si="200"/>
        <v>0</v>
      </c>
      <c r="F207" s="3">
        <f>SUM(F208)</f>
        <v>0</v>
      </c>
      <c r="G207" s="3">
        <f t="shared" ref="G207:I207" si="201">SUM(G208)</f>
        <v>0.2</v>
      </c>
      <c r="H207" s="3">
        <f t="shared" si="201"/>
        <v>0</v>
      </c>
      <c r="I207" s="31">
        <f t="shared" si="201"/>
        <v>0.2</v>
      </c>
      <c r="J207" s="14"/>
    </row>
    <row r="208" spans="1:10" ht="12.75" customHeight="1" x14ac:dyDescent="0.2">
      <c r="A208" s="7" t="s">
        <v>140</v>
      </c>
      <c r="B208" s="5">
        <v>0</v>
      </c>
      <c r="C208" s="5">
        <v>0</v>
      </c>
      <c r="D208" s="5">
        <v>0</v>
      </c>
      <c r="E208" s="3">
        <f>SUM(B208+C208+D208)</f>
        <v>0</v>
      </c>
      <c r="F208" s="5">
        <v>0</v>
      </c>
      <c r="G208" s="5">
        <v>0.2</v>
      </c>
      <c r="H208" s="5">
        <v>0</v>
      </c>
      <c r="I208" s="31">
        <f>SUM(F208+G208+H208)</f>
        <v>0.2</v>
      </c>
      <c r="J208" s="14"/>
    </row>
    <row r="209" spans="1:10" ht="12.75" customHeight="1" x14ac:dyDescent="0.2">
      <c r="A209" s="7" t="s">
        <v>141</v>
      </c>
      <c r="B209" s="3">
        <f>SUM(B210+B211)</f>
        <v>119.70000000000003</v>
      </c>
      <c r="C209" s="3">
        <f t="shared" ref="C209:E209" si="202">SUM(C210+C211)</f>
        <v>140.9</v>
      </c>
      <c r="D209" s="3">
        <f t="shared" si="202"/>
        <v>0</v>
      </c>
      <c r="E209" s="3">
        <f t="shared" si="202"/>
        <v>260.60000000000002</v>
      </c>
      <c r="F209" s="3">
        <f>SUM(F210+F211)</f>
        <v>58.400000000000034</v>
      </c>
      <c r="G209" s="3">
        <f t="shared" ref="G209:I209" si="203">SUM(G210+G211)</f>
        <v>10</v>
      </c>
      <c r="H209" s="3">
        <f t="shared" si="203"/>
        <v>0</v>
      </c>
      <c r="I209" s="31">
        <f t="shared" si="203"/>
        <v>68.400000000000034</v>
      </c>
      <c r="J209" s="14"/>
    </row>
    <row r="210" spans="1:10" ht="12.75" customHeight="1" x14ac:dyDescent="0.2">
      <c r="A210" s="8" t="s">
        <v>118</v>
      </c>
      <c r="B210" s="5">
        <v>0</v>
      </c>
      <c r="C210" s="5">
        <v>0</v>
      </c>
      <c r="D210" s="5">
        <v>0</v>
      </c>
      <c r="E210" s="3">
        <f>SUM(B210+C210+D210)</f>
        <v>0</v>
      </c>
      <c r="F210" s="5">
        <v>0</v>
      </c>
      <c r="G210" s="5">
        <v>0</v>
      </c>
      <c r="H210" s="5">
        <v>0</v>
      </c>
      <c r="I210" s="31">
        <f>SUM(F210+G210+H210)</f>
        <v>0</v>
      </c>
      <c r="J210" s="14"/>
    </row>
    <row r="211" spans="1:10" ht="12.75" customHeight="1" x14ac:dyDescent="0.2">
      <c r="A211" s="8" t="s">
        <v>119</v>
      </c>
      <c r="B211" s="3">
        <f>SUM(B212)</f>
        <v>119.70000000000003</v>
      </c>
      <c r="C211" s="3">
        <f t="shared" ref="C211:E211" si="204">SUM(C212)</f>
        <v>140.9</v>
      </c>
      <c r="D211" s="3">
        <f t="shared" si="204"/>
        <v>0</v>
      </c>
      <c r="E211" s="3">
        <f t="shared" si="204"/>
        <v>260.60000000000002</v>
      </c>
      <c r="F211" s="3">
        <f>SUM(F212)</f>
        <v>58.400000000000034</v>
      </c>
      <c r="G211" s="3">
        <f t="shared" ref="G211:I211" si="205">SUM(G212)</f>
        <v>10</v>
      </c>
      <c r="H211" s="3">
        <f t="shared" si="205"/>
        <v>0</v>
      </c>
      <c r="I211" s="31">
        <f t="shared" si="205"/>
        <v>68.400000000000034</v>
      </c>
      <c r="J211" s="14"/>
    </row>
    <row r="212" spans="1:10" ht="12.75" customHeight="1" x14ac:dyDescent="0.2">
      <c r="A212" s="7" t="s">
        <v>140</v>
      </c>
      <c r="B212" s="3">
        <v>119.70000000000003</v>
      </c>
      <c r="C212" s="3">
        <v>140.9</v>
      </c>
      <c r="D212" s="3">
        <v>0</v>
      </c>
      <c r="E212" s="3">
        <f>SUM(B212+C212+D212)</f>
        <v>260.60000000000002</v>
      </c>
      <c r="F212" s="3">
        <v>58.400000000000034</v>
      </c>
      <c r="G212" s="3">
        <v>10</v>
      </c>
      <c r="H212" s="3">
        <v>0</v>
      </c>
      <c r="I212" s="31">
        <f>SUM(F212+G212+H212)</f>
        <v>68.400000000000034</v>
      </c>
      <c r="J212" s="14"/>
    </row>
    <row r="213" spans="1:10" ht="12.75" customHeight="1" x14ac:dyDescent="0.2">
      <c r="A213" s="7" t="s">
        <v>142</v>
      </c>
      <c r="B213" s="3">
        <f>SUM(B214+B215)</f>
        <v>367.70000000000027</v>
      </c>
      <c r="C213" s="3">
        <f t="shared" ref="C213:E213" si="206">SUM(C214+C215)</f>
        <v>-19.2</v>
      </c>
      <c r="D213" s="3">
        <f t="shared" si="206"/>
        <v>0</v>
      </c>
      <c r="E213" s="3">
        <f t="shared" si="206"/>
        <v>348.50000000000028</v>
      </c>
      <c r="F213" s="3">
        <f>SUM(F214+F215)</f>
        <v>556.3000000000003</v>
      </c>
      <c r="G213" s="3">
        <f t="shared" ref="G213:I213" si="207">SUM(G214+G215)</f>
        <v>-31.199999999999996</v>
      </c>
      <c r="H213" s="3">
        <f t="shared" si="207"/>
        <v>0</v>
      </c>
      <c r="I213" s="31">
        <f t="shared" si="207"/>
        <v>525.10000000000025</v>
      </c>
      <c r="J213" s="14"/>
    </row>
    <row r="214" spans="1:10" ht="12.75" customHeight="1" x14ac:dyDescent="0.2">
      <c r="A214" s="8" t="s">
        <v>118</v>
      </c>
      <c r="B214" s="5">
        <v>0</v>
      </c>
      <c r="C214" s="5">
        <v>0</v>
      </c>
      <c r="D214" s="5">
        <v>0</v>
      </c>
      <c r="E214" s="3">
        <f>SUM(B214+C214+D214)</f>
        <v>0</v>
      </c>
      <c r="F214" s="5">
        <v>0</v>
      </c>
      <c r="G214" s="5">
        <v>0</v>
      </c>
      <c r="H214" s="5">
        <v>0</v>
      </c>
      <c r="I214" s="31">
        <f>SUM(F214+G214+H214)</f>
        <v>0</v>
      </c>
      <c r="J214" s="14"/>
    </row>
    <row r="215" spans="1:10" ht="12.75" customHeight="1" x14ac:dyDescent="0.2">
      <c r="A215" s="8" t="s">
        <v>119</v>
      </c>
      <c r="B215" s="3">
        <f>SUM(B216)</f>
        <v>367.70000000000027</v>
      </c>
      <c r="C215" s="3">
        <f t="shared" ref="C215:E215" si="208">SUM(C216)</f>
        <v>-19.2</v>
      </c>
      <c r="D215" s="3">
        <f t="shared" si="208"/>
        <v>0</v>
      </c>
      <c r="E215" s="3">
        <f t="shared" si="208"/>
        <v>348.50000000000028</v>
      </c>
      <c r="F215" s="3">
        <f>SUM(F216)</f>
        <v>556.3000000000003</v>
      </c>
      <c r="G215" s="3">
        <f t="shared" ref="G215:I215" si="209">SUM(G216)</f>
        <v>-31.199999999999996</v>
      </c>
      <c r="H215" s="3">
        <f t="shared" si="209"/>
        <v>0</v>
      </c>
      <c r="I215" s="31">
        <f t="shared" si="209"/>
        <v>525.10000000000025</v>
      </c>
      <c r="J215" s="14"/>
    </row>
    <row r="216" spans="1:10" ht="12.75" customHeight="1" x14ac:dyDescent="0.2">
      <c r="A216" s="7" t="s">
        <v>140</v>
      </c>
      <c r="B216" s="3">
        <f>SUM(B217+B218)</f>
        <v>367.70000000000027</v>
      </c>
      <c r="C216" s="3">
        <f t="shared" ref="C216:E216" si="210">SUM(C217+C218)</f>
        <v>-19.2</v>
      </c>
      <c r="D216" s="3">
        <f t="shared" si="210"/>
        <v>0</v>
      </c>
      <c r="E216" s="3">
        <f t="shared" si="210"/>
        <v>348.50000000000028</v>
      </c>
      <c r="F216" s="3">
        <f>SUM(F217+F218)</f>
        <v>556.3000000000003</v>
      </c>
      <c r="G216" s="3">
        <f t="shared" ref="G216:I216" si="211">SUM(G217+G218)</f>
        <v>-31.199999999999996</v>
      </c>
      <c r="H216" s="3">
        <f t="shared" si="211"/>
        <v>0</v>
      </c>
      <c r="I216" s="31">
        <f t="shared" si="211"/>
        <v>525.10000000000025</v>
      </c>
      <c r="J216" s="14"/>
    </row>
    <row r="217" spans="1:10" ht="12.75" customHeight="1" x14ac:dyDescent="0.2">
      <c r="A217" s="8" t="s">
        <v>143</v>
      </c>
      <c r="B217" s="3">
        <v>217.10000000000022</v>
      </c>
      <c r="C217" s="3">
        <v>-14.5</v>
      </c>
      <c r="D217" s="3">
        <v>0</v>
      </c>
      <c r="E217" s="3">
        <f t="shared" ref="E217:E218" si="212">SUM(B217+C217+D217)</f>
        <v>202.60000000000022</v>
      </c>
      <c r="F217" s="3">
        <v>414.20000000000022</v>
      </c>
      <c r="G217" s="3">
        <v>-55.8</v>
      </c>
      <c r="H217" s="3">
        <v>0</v>
      </c>
      <c r="I217" s="31">
        <f t="shared" ref="I217:I218" si="213">SUM(F217+G217+H217)</f>
        <v>358.4000000000002</v>
      </c>
      <c r="J217" s="14"/>
    </row>
    <row r="218" spans="1:10" ht="12.75" customHeight="1" x14ac:dyDescent="0.2">
      <c r="A218" s="8" t="s">
        <v>144</v>
      </c>
      <c r="B218" s="3">
        <v>150.60000000000005</v>
      </c>
      <c r="C218" s="3">
        <v>-4.7</v>
      </c>
      <c r="D218" s="3">
        <v>0</v>
      </c>
      <c r="E218" s="3">
        <f t="shared" si="212"/>
        <v>145.90000000000006</v>
      </c>
      <c r="F218" s="3">
        <v>142.10000000000008</v>
      </c>
      <c r="G218" s="3">
        <v>24.6</v>
      </c>
      <c r="H218" s="3">
        <v>0</v>
      </c>
      <c r="I218" s="31">
        <f t="shared" si="213"/>
        <v>166.70000000000007</v>
      </c>
      <c r="J218" s="14"/>
    </row>
    <row r="219" spans="1:10" ht="12.75" customHeight="1" x14ac:dyDescent="0.2">
      <c r="A219" s="7" t="s">
        <v>145</v>
      </c>
      <c r="B219" s="3">
        <f>SUM(B220+B221)</f>
        <v>203.3</v>
      </c>
      <c r="C219" s="3">
        <f t="shared" ref="C219:E219" si="214">SUM(C220+C221)</f>
        <v>6.2999999999999989</v>
      </c>
      <c r="D219" s="3">
        <f t="shared" si="214"/>
        <v>0</v>
      </c>
      <c r="E219" s="3">
        <f t="shared" si="214"/>
        <v>209.6</v>
      </c>
      <c r="F219" s="3">
        <f>SUM(F220+F221)</f>
        <v>258.90000000000003</v>
      </c>
      <c r="G219" s="3">
        <f t="shared" ref="G219:I219" si="215">SUM(G220+G221)</f>
        <v>19.399999999999999</v>
      </c>
      <c r="H219" s="3">
        <f t="shared" si="215"/>
        <v>0</v>
      </c>
      <c r="I219" s="31">
        <f t="shared" si="215"/>
        <v>278.29999999999995</v>
      </c>
      <c r="J219" s="14"/>
    </row>
    <row r="220" spans="1:10" ht="12.75" customHeight="1" x14ac:dyDescent="0.2">
      <c r="A220" s="8" t="s">
        <v>118</v>
      </c>
      <c r="B220" s="5">
        <v>0</v>
      </c>
      <c r="C220" s="5">
        <v>0</v>
      </c>
      <c r="D220" s="5">
        <v>0</v>
      </c>
      <c r="E220" s="3">
        <f>SUM(B220+C220+D220)</f>
        <v>0</v>
      </c>
      <c r="F220" s="5">
        <v>0</v>
      </c>
      <c r="G220" s="5">
        <v>0</v>
      </c>
      <c r="H220" s="5">
        <v>0</v>
      </c>
      <c r="I220" s="31">
        <f>SUM(F220+G220+H220)</f>
        <v>0</v>
      </c>
      <c r="J220" s="14"/>
    </row>
    <row r="221" spans="1:10" ht="12.75" customHeight="1" x14ac:dyDescent="0.2">
      <c r="A221" s="8" t="s">
        <v>119</v>
      </c>
      <c r="B221" s="3">
        <f>SUM(B222)</f>
        <v>203.3</v>
      </c>
      <c r="C221" s="3">
        <f t="shared" ref="C221:E221" si="216">SUM(C222)</f>
        <v>6.2999999999999989</v>
      </c>
      <c r="D221" s="3">
        <f t="shared" si="216"/>
        <v>0</v>
      </c>
      <c r="E221" s="3">
        <f t="shared" si="216"/>
        <v>209.6</v>
      </c>
      <c r="F221" s="3">
        <f>SUM(F222)</f>
        <v>258.90000000000003</v>
      </c>
      <c r="G221" s="3">
        <f t="shared" ref="G221:I221" si="217">SUM(G222)</f>
        <v>19.399999999999999</v>
      </c>
      <c r="H221" s="3">
        <f t="shared" si="217"/>
        <v>0</v>
      </c>
      <c r="I221" s="31">
        <f t="shared" si="217"/>
        <v>278.29999999999995</v>
      </c>
      <c r="J221" s="14"/>
    </row>
    <row r="222" spans="1:10" ht="12.75" customHeight="1" x14ac:dyDescent="0.2">
      <c r="A222" s="7" t="s">
        <v>146</v>
      </c>
      <c r="B222" s="3">
        <f>SUM(B223+B224+B225+B226+B227)</f>
        <v>203.3</v>
      </c>
      <c r="C222" s="3">
        <f t="shared" ref="C222:I222" si="218">SUM(C223+C224+C225+C226+C227)</f>
        <v>6.2999999999999989</v>
      </c>
      <c r="D222" s="3">
        <f t="shared" si="218"/>
        <v>0</v>
      </c>
      <c r="E222" s="3">
        <f t="shared" si="218"/>
        <v>209.6</v>
      </c>
      <c r="F222" s="3">
        <f>SUM(F223+F224+F225+F226+F227)</f>
        <v>258.90000000000003</v>
      </c>
      <c r="G222" s="3">
        <f t="shared" si="218"/>
        <v>19.399999999999999</v>
      </c>
      <c r="H222" s="3">
        <f t="shared" si="218"/>
        <v>0</v>
      </c>
      <c r="I222" s="31">
        <f t="shared" si="218"/>
        <v>278.29999999999995</v>
      </c>
      <c r="J222" s="14"/>
    </row>
    <row r="223" spans="1:10" ht="12.75" customHeight="1" x14ac:dyDescent="0.2">
      <c r="A223" s="8" t="s">
        <v>147</v>
      </c>
      <c r="B223" s="3">
        <v>109.49999999999999</v>
      </c>
      <c r="C223" s="3">
        <v>1.9</v>
      </c>
      <c r="D223" s="3">
        <v>0</v>
      </c>
      <c r="E223" s="3">
        <f t="shared" ref="E223:E227" si="219">SUM(B223+C223+D223)</f>
        <v>111.39999999999999</v>
      </c>
      <c r="F223" s="3">
        <v>117.10000000000001</v>
      </c>
      <c r="G223" s="3">
        <v>1.9</v>
      </c>
      <c r="H223" s="3">
        <v>0</v>
      </c>
      <c r="I223" s="31">
        <f t="shared" ref="I223:I227" si="220">SUM(F223+G223+H223)</f>
        <v>119.00000000000001</v>
      </c>
      <c r="J223" s="14"/>
    </row>
    <row r="224" spans="1:10" ht="12.75" customHeight="1" x14ac:dyDescent="0.2">
      <c r="A224" s="8" t="s">
        <v>148</v>
      </c>
      <c r="B224" s="3">
        <v>73.000000000000014</v>
      </c>
      <c r="C224" s="3">
        <v>4.8</v>
      </c>
      <c r="D224" s="3">
        <v>0</v>
      </c>
      <c r="E224" s="3">
        <f t="shared" si="219"/>
        <v>77.800000000000011</v>
      </c>
      <c r="F224" s="3">
        <v>94.90000000000002</v>
      </c>
      <c r="G224" s="3">
        <v>5.7</v>
      </c>
      <c r="H224" s="3">
        <v>0</v>
      </c>
      <c r="I224" s="31">
        <f t="shared" si="220"/>
        <v>100.60000000000002</v>
      </c>
      <c r="J224" s="14"/>
    </row>
    <row r="225" spans="1:10" ht="12.75" customHeight="1" x14ac:dyDescent="0.2">
      <c r="A225" s="8" t="s">
        <v>149</v>
      </c>
      <c r="B225" s="5">
        <v>0</v>
      </c>
      <c r="C225" s="5">
        <v>0</v>
      </c>
      <c r="D225" s="5">
        <v>0</v>
      </c>
      <c r="E225" s="3">
        <f t="shared" si="219"/>
        <v>0</v>
      </c>
      <c r="F225" s="5">
        <v>0</v>
      </c>
      <c r="G225" s="5">
        <v>0</v>
      </c>
      <c r="H225" s="5">
        <v>0</v>
      </c>
      <c r="I225" s="31">
        <f t="shared" si="220"/>
        <v>0</v>
      </c>
      <c r="J225" s="14"/>
    </row>
    <row r="226" spans="1:10" ht="12.75" customHeight="1" x14ac:dyDescent="0.2">
      <c r="A226" s="8" t="s">
        <v>150</v>
      </c>
      <c r="B226" s="3">
        <v>6.9</v>
      </c>
      <c r="C226" s="3">
        <v>-0.5</v>
      </c>
      <c r="D226" s="3">
        <v>0</v>
      </c>
      <c r="E226" s="3">
        <f t="shared" si="219"/>
        <v>6.4</v>
      </c>
      <c r="F226" s="3">
        <v>32.599999999999987</v>
      </c>
      <c r="G226" s="3">
        <v>11.7</v>
      </c>
      <c r="H226" s="3">
        <v>0</v>
      </c>
      <c r="I226" s="31">
        <f t="shared" si="220"/>
        <v>44.299999999999983</v>
      </c>
      <c r="J226" s="14"/>
    </row>
    <row r="227" spans="1:10" ht="12.75" customHeight="1" x14ac:dyDescent="0.2">
      <c r="A227" s="8" t="s">
        <v>151</v>
      </c>
      <c r="B227" s="3">
        <v>13.899999999999999</v>
      </c>
      <c r="C227" s="3">
        <v>0.1</v>
      </c>
      <c r="D227" s="3">
        <v>0</v>
      </c>
      <c r="E227" s="3">
        <f t="shared" si="219"/>
        <v>13.999999999999998</v>
      </c>
      <c r="F227" s="3">
        <v>14.299999999999997</v>
      </c>
      <c r="G227" s="3">
        <v>0.1</v>
      </c>
      <c r="H227" s="3">
        <v>0</v>
      </c>
      <c r="I227" s="31">
        <f t="shared" si="220"/>
        <v>14.399999999999997</v>
      </c>
      <c r="J227" s="14"/>
    </row>
    <row r="228" spans="1:10" ht="15.95" customHeight="1" x14ac:dyDescent="0.2">
      <c r="A228" s="26" t="s">
        <v>152</v>
      </c>
      <c r="B228" s="29">
        <f>SUM(B14-B117)</f>
        <v>-44038.3</v>
      </c>
      <c r="C228" s="29">
        <f t="shared" ref="C228:I228" si="221">SUM(C14-C117)</f>
        <v>-757.5</v>
      </c>
      <c r="D228" s="29">
        <f t="shared" si="221"/>
        <v>258.2</v>
      </c>
      <c r="E228" s="29">
        <f t="shared" si="221"/>
        <v>-44537.600000000006</v>
      </c>
      <c r="F228" s="29">
        <f>SUM(F14-F117)</f>
        <v>-50345.399999999994</v>
      </c>
      <c r="G228" s="29">
        <f t="shared" si="221"/>
        <v>-1109.7</v>
      </c>
      <c r="H228" s="29">
        <f t="shared" si="221"/>
        <v>5.8000000000000007</v>
      </c>
      <c r="I228" s="30">
        <f t="shared" si="221"/>
        <v>-51449.300000000032</v>
      </c>
      <c r="J228" s="14"/>
    </row>
    <row r="229" spans="1:10" ht="6" customHeight="1" x14ac:dyDescent="0.2">
      <c r="A229" s="11"/>
      <c r="B229" s="4"/>
      <c r="C229" s="4"/>
      <c r="D229" s="4"/>
      <c r="E229" s="4"/>
      <c r="F229" s="4"/>
      <c r="G229" s="4"/>
      <c r="H229" s="4"/>
      <c r="I229" s="20"/>
      <c r="J229" s="14"/>
    </row>
    <row r="230" spans="1:10" ht="6" customHeight="1" x14ac:dyDescent="0.2">
      <c r="J230" s="14"/>
    </row>
    <row r="231" spans="1:10" ht="12.75" customHeight="1" x14ac:dyDescent="0.2">
      <c r="A231" s="19" t="s">
        <v>7</v>
      </c>
      <c r="J231" s="14"/>
    </row>
    <row r="232" spans="1:10" ht="12.75" customHeight="1" x14ac:dyDescent="0.2">
      <c r="A232" s="19" t="s">
        <v>155</v>
      </c>
      <c r="J232" s="14"/>
    </row>
    <row r="233" spans="1:10" ht="12.75" customHeight="1" x14ac:dyDescent="0.2">
      <c r="A233" s="19" t="s">
        <v>6</v>
      </c>
      <c r="J233" s="14"/>
    </row>
    <row r="234" spans="1:10" ht="12.75" customHeight="1" x14ac:dyDescent="0.2">
      <c r="A234" s="19" t="s">
        <v>8</v>
      </c>
      <c r="J234" s="14"/>
    </row>
    <row r="235" spans="1:10" ht="12.75" customHeight="1" x14ac:dyDescent="0.2">
      <c r="J235" s="14"/>
    </row>
  </sheetData>
  <mergeCells count="18">
    <mergeCell ref="B10:B12"/>
    <mergeCell ref="C10:D10"/>
    <mergeCell ref="C11:C12"/>
    <mergeCell ref="D11:D12"/>
    <mergeCell ref="G11:G12"/>
    <mergeCell ref="H11:H12"/>
    <mergeCell ref="E10:E12"/>
    <mergeCell ref="F10:F12"/>
    <mergeCell ref="G10:H10"/>
    <mergeCell ref="I10:I12"/>
    <mergeCell ref="A1:I1"/>
    <mergeCell ref="A3:I3"/>
    <mergeCell ref="A4:I4"/>
    <mergeCell ref="B9:E9"/>
    <mergeCell ref="F9:I9"/>
    <mergeCell ref="B6:I6"/>
    <mergeCell ref="B7:I7"/>
    <mergeCell ref="B8:I8"/>
  </mergeCells>
  <printOptions horizontalCentered="1"/>
  <pageMargins left="0.74803149606299213" right="0.74803149606299213" top="0.98425196850393704" bottom="0.98425196850393704" header="0" footer="0"/>
  <pageSetup scale="6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7 CNPII</vt:lpstr>
      <vt:lpstr>'Cuadro 7 CNPII'!Área_de_impresión</vt:lpstr>
      <vt:lpstr>'Cuadro 7 CNPII'!Títulos_a_imprimir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AACEVEDO</dc:creator>
  <cp:lastModifiedBy>Dalys Liao de Pardo</cp:lastModifiedBy>
  <cp:lastPrinted>2018-06-11T14:03:28Z</cp:lastPrinted>
  <dcterms:created xsi:type="dcterms:W3CDTF">2010-06-09T14:49:49Z</dcterms:created>
  <dcterms:modified xsi:type="dcterms:W3CDTF">2018-06-18T20:50:47Z</dcterms:modified>
</cp:coreProperties>
</file>